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Mi Web\Guampiri\Tour 2026\WEB\pelotillatour2026\"/>
    </mc:Choice>
  </mc:AlternateContent>
  <xr:revisionPtr revIDLastSave="0" documentId="13_ncr:1_{E9B6879F-78AC-435C-A900-CD0646D2EE7A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Ficha" sheetId="3" r:id="rId1"/>
    <sheet name="Ficha_equipo" sheetId="5" state="hidden" r:id="rId2"/>
    <sheet name="Equipos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5" l="1" a="1"/>
  <c r="A2" i="5" s="1"/>
  <c r="H192" i="5"/>
  <c r="G192" i="5"/>
  <c r="H191" i="5"/>
  <c r="J192" i="5" s="1"/>
  <c r="G191" i="5"/>
  <c r="H190" i="5"/>
  <c r="G190" i="5"/>
  <c r="H189" i="5"/>
  <c r="G189" i="5"/>
  <c r="H188" i="5"/>
  <c r="G188" i="5"/>
  <c r="H187" i="5"/>
  <c r="G187" i="5"/>
  <c r="H186" i="5"/>
  <c r="G186" i="5"/>
  <c r="H185" i="5"/>
  <c r="G185" i="5"/>
  <c r="H184" i="5"/>
  <c r="G184" i="5"/>
  <c r="H183" i="5"/>
  <c r="I191" i="5" s="1"/>
  <c r="G183" i="5"/>
  <c r="H182" i="5"/>
  <c r="G182" i="5"/>
  <c r="H180" i="5"/>
  <c r="G180" i="5"/>
  <c r="H179" i="5"/>
  <c r="G179" i="5"/>
  <c r="H178" i="5"/>
  <c r="G178" i="5"/>
  <c r="H177" i="5"/>
  <c r="G177" i="5"/>
  <c r="H176" i="5"/>
  <c r="G176" i="5"/>
  <c r="H175" i="5"/>
  <c r="G175" i="5"/>
  <c r="H174" i="5"/>
  <c r="G174" i="5"/>
  <c r="H173" i="5"/>
  <c r="G173" i="5"/>
  <c r="H172" i="5"/>
  <c r="G172" i="5"/>
  <c r="H171" i="5"/>
  <c r="G171" i="5"/>
  <c r="H170" i="5"/>
  <c r="G170" i="5"/>
  <c r="H168" i="5"/>
  <c r="G168" i="5"/>
  <c r="H167" i="5"/>
  <c r="J168" i="5" s="1"/>
  <c r="G167" i="5"/>
  <c r="H166" i="5"/>
  <c r="G166" i="5"/>
  <c r="H165" i="5"/>
  <c r="G165" i="5"/>
  <c r="H164" i="5"/>
  <c r="G164" i="5"/>
  <c r="H163" i="5"/>
  <c r="G163" i="5"/>
  <c r="H162" i="5"/>
  <c r="G162" i="5"/>
  <c r="H161" i="5"/>
  <c r="G161" i="5"/>
  <c r="H160" i="5"/>
  <c r="G160" i="5"/>
  <c r="H159" i="5"/>
  <c r="G159" i="5"/>
  <c r="H158" i="5"/>
  <c r="G158" i="5"/>
  <c r="H156" i="5"/>
  <c r="G156" i="5"/>
  <c r="H155" i="5"/>
  <c r="G155" i="5"/>
  <c r="H154" i="5"/>
  <c r="G154" i="5"/>
  <c r="H153" i="5"/>
  <c r="G153" i="5"/>
  <c r="H152" i="5"/>
  <c r="G152" i="5"/>
  <c r="H151" i="5"/>
  <c r="G151" i="5"/>
  <c r="H150" i="5"/>
  <c r="G150" i="5"/>
  <c r="H149" i="5"/>
  <c r="G149" i="5"/>
  <c r="H148" i="5"/>
  <c r="G148" i="5"/>
  <c r="H147" i="5"/>
  <c r="G147" i="5"/>
  <c r="H146" i="5"/>
  <c r="G146" i="5"/>
  <c r="H144" i="5"/>
  <c r="G144" i="5"/>
  <c r="H143" i="5"/>
  <c r="G143" i="5"/>
  <c r="H142" i="5"/>
  <c r="G142" i="5"/>
  <c r="H141" i="5"/>
  <c r="G141" i="5"/>
  <c r="H140" i="5"/>
  <c r="G140" i="5"/>
  <c r="H139" i="5"/>
  <c r="G139" i="5"/>
  <c r="H138" i="5"/>
  <c r="G138" i="5"/>
  <c r="H137" i="5"/>
  <c r="G137" i="5"/>
  <c r="H136" i="5"/>
  <c r="G136" i="5"/>
  <c r="H135" i="5"/>
  <c r="G135" i="5"/>
  <c r="H134" i="5"/>
  <c r="G134" i="5"/>
  <c r="H132" i="5"/>
  <c r="G132" i="5"/>
  <c r="H131" i="5"/>
  <c r="G131" i="5"/>
  <c r="H130" i="5"/>
  <c r="G130" i="5"/>
  <c r="H129" i="5"/>
  <c r="G129" i="5"/>
  <c r="H128" i="5"/>
  <c r="G128" i="5"/>
  <c r="H127" i="5"/>
  <c r="G127" i="5"/>
  <c r="H126" i="5"/>
  <c r="G126" i="5"/>
  <c r="H125" i="5"/>
  <c r="G125" i="5"/>
  <c r="H124" i="5"/>
  <c r="G124" i="5"/>
  <c r="H123" i="5"/>
  <c r="G123" i="5"/>
  <c r="H122" i="5"/>
  <c r="G122" i="5"/>
  <c r="H120" i="5"/>
  <c r="G120" i="5"/>
  <c r="H119" i="5"/>
  <c r="G119" i="5"/>
  <c r="H118" i="5"/>
  <c r="G118" i="5"/>
  <c r="H117" i="5"/>
  <c r="G117" i="5"/>
  <c r="H116" i="5"/>
  <c r="G116" i="5"/>
  <c r="H115" i="5"/>
  <c r="G115" i="5"/>
  <c r="H114" i="5"/>
  <c r="G114" i="5"/>
  <c r="H113" i="5"/>
  <c r="G113" i="5"/>
  <c r="H112" i="5"/>
  <c r="G112" i="5"/>
  <c r="H111" i="5"/>
  <c r="G111" i="5"/>
  <c r="H110" i="5"/>
  <c r="G110" i="5"/>
  <c r="H108" i="5"/>
  <c r="G108" i="5"/>
  <c r="H107" i="5"/>
  <c r="G107" i="5"/>
  <c r="H106" i="5"/>
  <c r="G106" i="5"/>
  <c r="H105" i="5"/>
  <c r="G105" i="5"/>
  <c r="H104" i="5"/>
  <c r="G104" i="5"/>
  <c r="H103" i="5"/>
  <c r="G103" i="5"/>
  <c r="H102" i="5"/>
  <c r="G102" i="5"/>
  <c r="H101" i="5"/>
  <c r="G101" i="5"/>
  <c r="H100" i="5"/>
  <c r="G100" i="5"/>
  <c r="H99" i="5"/>
  <c r="G99" i="5"/>
  <c r="H98" i="5"/>
  <c r="G98" i="5"/>
  <c r="H96" i="5"/>
  <c r="G96" i="5"/>
  <c r="H95" i="5"/>
  <c r="G95" i="5"/>
  <c r="H94" i="5"/>
  <c r="G94" i="5"/>
  <c r="H93" i="5"/>
  <c r="G93" i="5"/>
  <c r="H92" i="5"/>
  <c r="G92" i="5"/>
  <c r="H91" i="5"/>
  <c r="G91" i="5"/>
  <c r="H90" i="5"/>
  <c r="G90" i="5"/>
  <c r="H89" i="5"/>
  <c r="G89" i="5"/>
  <c r="H88" i="5"/>
  <c r="G88" i="5"/>
  <c r="H87" i="5"/>
  <c r="G87" i="5"/>
  <c r="H86" i="5"/>
  <c r="G86" i="5"/>
  <c r="H84" i="5"/>
  <c r="G84" i="5"/>
  <c r="H83" i="5"/>
  <c r="G83" i="5"/>
  <c r="H82" i="5"/>
  <c r="G82" i="5"/>
  <c r="H81" i="5"/>
  <c r="G81" i="5"/>
  <c r="H80" i="5"/>
  <c r="G80" i="5"/>
  <c r="H79" i="5"/>
  <c r="G79" i="5"/>
  <c r="H78" i="5"/>
  <c r="G78" i="5"/>
  <c r="H77" i="5"/>
  <c r="G77" i="5"/>
  <c r="H76" i="5"/>
  <c r="G76" i="5"/>
  <c r="H75" i="5"/>
  <c r="G75" i="5"/>
  <c r="H74" i="5"/>
  <c r="G74" i="5"/>
  <c r="H72" i="5"/>
  <c r="G72" i="5"/>
  <c r="H71" i="5"/>
  <c r="J72" i="5" s="1"/>
  <c r="G71" i="5"/>
  <c r="H70" i="5"/>
  <c r="G70" i="5"/>
  <c r="H69" i="5"/>
  <c r="G69" i="5"/>
  <c r="H68" i="5"/>
  <c r="G68" i="5"/>
  <c r="H67" i="5"/>
  <c r="G67" i="5"/>
  <c r="H66" i="5"/>
  <c r="G66" i="5"/>
  <c r="H65" i="5"/>
  <c r="G65" i="5"/>
  <c r="H64" i="5"/>
  <c r="G64" i="5"/>
  <c r="H63" i="5"/>
  <c r="G63" i="5"/>
  <c r="H62" i="5"/>
  <c r="G62" i="5"/>
  <c r="H60" i="5"/>
  <c r="G60" i="5"/>
  <c r="H59" i="5"/>
  <c r="G59" i="5"/>
  <c r="H58" i="5"/>
  <c r="G58" i="5"/>
  <c r="H57" i="5"/>
  <c r="G57" i="5"/>
  <c r="H56" i="5"/>
  <c r="G56" i="5"/>
  <c r="H55" i="5"/>
  <c r="G55" i="5"/>
  <c r="H54" i="5"/>
  <c r="G54" i="5"/>
  <c r="H53" i="5"/>
  <c r="G53" i="5"/>
  <c r="H52" i="5"/>
  <c r="G52" i="5"/>
  <c r="H51" i="5"/>
  <c r="G51" i="5"/>
  <c r="H50" i="5"/>
  <c r="G50" i="5"/>
  <c r="H48" i="5"/>
  <c r="G48" i="5"/>
  <c r="H47" i="5"/>
  <c r="G47" i="5"/>
  <c r="H46" i="5"/>
  <c r="G46" i="5"/>
  <c r="H45" i="5"/>
  <c r="G45" i="5"/>
  <c r="H44" i="5"/>
  <c r="G44" i="5"/>
  <c r="H43" i="5"/>
  <c r="G43" i="5"/>
  <c r="H42" i="5"/>
  <c r="G42" i="5"/>
  <c r="H41" i="5"/>
  <c r="G41" i="5"/>
  <c r="H40" i="5"/>
  <c r="G40" i="5"/>
  <c r="H39" i="5"/>
  <c r="G39" i="5"/>
  <c r="H38" i="5"/>
  <c r="G38" i="5"/>
  <c r="H36" i="5"/>
  <c r="G36" i="5"/>
  <c r="H34" i="5"/>
  <c r="G34" i="5"/>
  <c r="H33" i="5"/>
  <c r="G33" i="5"/>
  <c r="H32" i="5"/>
  <c r="G32" i="5"/>
  <c r="H31" i="5"/>
  <c r="G31" i="5"/>
  <c r="H30" i="5"/>
  <c r="G30" i="5"/>
  <c r="H29" i="5"/>
  <c r="G29" i="5"/>
  <c r="H28" i="5"/>
  <c r="G28" i="5"/>
  <c r="H26" i="5"/>
  <c r="H24" i="5"/>
  <c r="G24" i="5"/>
  <c r="H23" i="5"/>
  <c r="G23" i="5"/>
  <c r="H22" i="5"/>
  <c r="G22" i="5"/>
  <c r="H21" i="5"/>
  <c r="G21" i="5"/>
  <c r="H20" i="5"/>
  <c r="G20" i="5"/>
  <c r="H19" i="5"/>
  <c r="G19" i="5"/>
  <c r="H18" i="5"/>
  <c r="G18" i="5"/>
  <c r="H17" i="5"/>
  <c r="G17" i="5"/>
  <c r="H16" i="5"/>
  <c r="G16" i="5"/>
  <c r="H15" i="5"/>
  <c r="G15" i="5"/>
  <c r="H14" i="5"/>
  <c r="H23" i="3"/>
  <c r="H24" i="3"/>
  <c r="J156" i="5" l="1"/>
  <c r="J191" i="5"/>
  <c r="J181" i="5"/>
  <c r="I167" i="5"/>
  <c r="J167" i="5" s="1"/>
  <c r="J48" i="5"/>
  <c r="J84" i="5"/>
  <c r="I71" i="5"/>
  <c r="J61" i="5" s="1"/>
  <c r="J144" i="5"/>
  <c r="J96" i="5"/>
  <c r="I131" i="5"/>
  <c r="J131" i="5" s="1"/>
  <c r="J132" i="5"/>
  <c r="I143" i="5"/>
  <c r="J133" i="5" s="1"/>
  <c r="I83" i="5"/>
  <c r="J83" i="5" s="1"/>
  <c r="I119" i="5"/>
  <c r="J109" i="5" s="1"/>
  <c r="I179" i="5"/>
  <c r="J169" i="5" s="1"/>
  <c r="I107" i="5"/>
  <c r="J97" i="5" s="1"/>
  <c r="J108" i="5"/>
  <c r="I59" i="5"/>
  <c r="J49" i="5" s="1"/>
  <c r="J120" i="5"/>
  <c r="J180" i="5"/>
  <c r="J60" i="5"/>
  <c r="I155" i="5"/>
  <c r="J155" i="5" s="1"/>
  <c r="I47" i="5"/>
  <c r="J37" i="5" s="1"/>
  <c r="I95" i="5"/>
  <c r="J95" i="5" s="1"/>
  <c r="J121" i="5"/>
  <c r="J71" i="5"/>
  <c r="G35" i="5"/>
  <c r="H35" i="5"/>
  <c r="J36" i="5" s="1"/>
  <c r="G27" i="5"/>
  <c r="H27" i="5"/>
  <c r="I35" i="5"/>
  <c r="J25" i="5" s="1"/>
  <c r="G26" i="5"/>
  <c r="J24" i="5"/>
  <c r="G14" i="5"/>
  <c r="I23" i="5"/>
  <c r="J23" i="5" s="1"/>
  <c r="J24" i="3"/>
  <c r="H360" i="3"/>
  <c r="G360" i="3"/>
  <c r="H359" i="3"/>
  <c r="G359" i="3"/>
  <c r="H358" i="3"/>
  <c r="G358" i="3"/>
  <c r="H357" i="3"/>
  <c r="G357" i="3"/>
  <c r="H356" i="3"/>
  <c r="G356" i="3"/>
  <c r="H355" i="3"/>
  <c r="G355" i="3"/>
  <c r="H354" i="3"/>
  <c r="G354" i="3"/>
  <c r="H353" i="3"/>
  <c r="G353" i="3"/>
  <c r="H352" i="3"/>
  <c r="G352" i="3"/>
  <c r="H351" i="3"/>
  <c r="G351" i="3"/>
  <c r="H350" i="3"/>
  <c r="G350" i="3"/>
  <c r="H348" i="3"/>
  <c r="G348" i="3"/>
  <c r="H347" i="3"/>
  <c r="G347" i="3"/>
  <c r="H346" i="3"/>
  <c r="G346" i="3"/>
  <c r="H345" i="3"/>
  <c r="G345" i="3"/>
  <c r="H344" i="3"/>
  <c r="G344" i="3"/>
  <c r="H343" i="3"/>
  <c r="G343" i="3"/>
  <c r="H342" i="3"/>
  <c r="G342" i="3"/>
  <c r="H341" i="3"/>
  <c r="G341" i="3"/>
  <c r="H340" i="3"/>
  <c r="G340" i="3"/>
  <c r="H339" i="3"/>
  <c r="G339" i="3"/>
  <c r="H338" i="3"/>
  <c r="G338" i="3"/>
  <c r="H336" i="3"/>
  <c r="G336" i="3"/>
  <c r="H335" i="3"/>
  <c r="G335" i="3"/>
  <c r="H334" i="3"/>
  <c r="G334" i="3"/>
  <c r="H333" i="3"/>
  <c r="G333" i="3"/>
  <c r="H332" i="3"/>
  <c r="G332" i="3"/>
  <c r="H331" i="3"/>
  <c r="G331" i="3"/>
  <c r="H330" i="3"/>
  <c r="G330" i="3"/>
  <c r="H329" i="3"/>
  <c r="G329" i="3"/>
  <c r="H328" i="3"/>
  <c r="G328" i="3"/>
  <c r="H327" i="3"/>
  <c r="G327" i="3"/>
  <c r="H326" i="3"/>
  <c r="G326" i="3"/>
  <c r="H324" i="3"/>
  <c r="G324" i="3"/>
  <c r="H323" i="3"/>
  <c r="G323" i="3"/>
  <c r="H322" i="3"/>
  <c r="G322" i="3"/>
  <c r="H321" i="3"/>
  <c r="G321" i="3"/>
  <c r="H320" i="3"/>
  <c r="G320" i="3"/>
  <c r="H319" i="3"/>
  <c r="G319" i="3"/>
  <c r="H318" i="3"/>
  <c r="G318" i="3"/>
  <c r="H317" i="3"/>
  <c r="G317" i="3"/>
  <c r="H316" i="3"/>
  <c r="G316" i="3"/>
  <c r="H315" i="3"/>
  <c r="G315" i="3"/>
  <c r="H314" i="3"/>
  <c r="G314" i="3"/>
  <c r="H312" i="3"/>
  <c r="G312" i="3"/>
  <c r="H311" i="3"/>
  <c r="G311" i="3"/>
  <c r="H310" i="3"/>
  <c r="G310" i="3"/>
  <c r="H309" i="3"/>
  <c r="G309" i="3"/>
  <c r="H308" i="3"/>
  <c r="G308" i="3"/>
  <c r="H307" i="3"/>
  <c r="G307" i="3"/>
  <c r="H306" i="3"/>
  <c r="G306" i="3"/>
  <c r="H305" i="3"/>
  <c r="G305" i="3"/>
  <c r="H304" i="3"/>
  <c r="G304" i="3"/>
  <c r="H303" i="3"/>
  <c r="G303" i="3"/>
  <c r="H302" i="3"/>
  <c r="G302" i="3"/>
  <c r="H300" i="3"/>
  <c r="G300" i="3"/>
  <c r="H299" i="3"/>
  <c r="G299" i="3"/>
  <c r="H298" i="3"/>
  <c r="G298" i="3"/>
  <c r="H297" i="3"/>
  <c r="G297" i="3"/>
  <c r="H296" i="3"/>
  <c r="G296" i="3"/>
  <c r="H295" i="3"/>
  <c r="G295" i="3"/>
  <c r="H294" i="3"/>
  <c r="G294" i="3"/>
  <c r="H293" i="3"/>
  <c r="G293" i="3"/>
  <c r="H292" i="3"/>
  <c r="G292" i="3"/>
  <c r="H291" i="3"/>
  <c r="G291" i="3"/>
  <c r="H290" i="3"/>
  <c r="G290" i="3"/>
  <c r="H288" i="3"/>
  <c r="G288" i="3"/>
  <c r="H287" i="3"/>
  <c r="G287" i="3"/>
  <c r="H286" i="3"/>
  <c r="G286" i="3"/>
  <c r="H285" i="3"/>
  <c r="G285" i="3"/>
  <c r="H284" i="3"/>
  <c r="G284" i="3"/>
  <c r="H283" i="3"/>
  <c r="G283" i="3"/>
  <c r="H282" i="3"/>
  <c r="G282" i="3"/>
  <c r="H281" i="3"/>
  <c r="G281" i="3"/>
  <c r="H280" i="3"/>
  <c r="G280" i="3"/>
  <c r="H279" i="3"/>
  <c r="G279" i="3"/>
  <c r="H278" i="3"/>
  <c r="G278" i="3"/>
  <c r="H276" i="3"/>
  <c r="G276" i="3"/>
  <c r="H275" i="3"/>
  <c r="G275" i="3"/>
  <c r="H274" i="3"/>
  <c r="G274" i="3"/>
  <c r="H273" i="3"/>
  <c r="G273" i="3"/>
  <c r="H272" i="3"/>
  <c r="G272" i="3"/>
  <c r="H271" i="3"/>
  <c r="G271" i="3"/>
  <c r="H270" i="3"/>
  <c r="G270" i="3"/>
  <c r="H269" i="3"/>
  <c r="G269" i="3"/>
  <c r="H268" i="3"/>
  <c r="G268" i="3"/>
  <c r="H267" i="3"/>
  <c r="G267" i="3"/>
  <c r="H266" i="3"/>
  <c r="G266" i="3"/>
  <c r="H264" i="3"/>
  <c r="G264" i="3"/>
  <c r="H263" i="3"/>
  <c r="G263" i="3"/>
  <c r="H262" i="3"/>
  <c r="G262" i="3"/>
  <c r="H261" i="3"/>
  <c r="G261" i="3"/>
  <c r="H260" i="3"/>
  <c r="G260" i="3"/>
  <c r="H259" i="3"/>
  <c r="G259" i="3"/>
  <c r="H258" i="3"/>
  <c r="G258" i="3"/>
  <c r="H257" i="3"/>
  <c r="G257" i="3"/>
  <c r="H256" i="3"/>
  <c r="G256" i="3"/>
  <c r="H255" i="3"/>
  <c r="G255" i="3"/>
  <c r="H254" i="3"/>
  <c r="G254" i="3"/>
  <c r="H252" i="3"/>
  <c r="G252" i="3"/>
  <c r="H251" i="3"/>
  <c r="G251" i="3"/>
  <c r="H250" i="3"/>
  <c r="G250" i="3"/>
  <c r="H249" i="3"/>
  <c r="G249" i="3"/>
  <c r="H248" i="3"/>
  <c r="G248" i="3"/>
  <c r="H247" i="3"/>
  <c r="G247" i="3"/>
  <c r="H246" i="3"/>
  <c r="G246" i="3"/>
  <c r="H245" i="3"/>
  <c r="G245" i="3"/>
  <c r="H244" i="3"/>
  <c r="G244" i="3"/>
  <c r="H243" i="3"/>
  <c r="G243" i="3"/>
  <c r="H242" i="3"/>
  <c r="G242" i="3"/>
  <c r="H240" i="3"/>
  <c r="G240" i="3"/>
  <c r="H239" i="3"/>
  <c r="G239" i="3"/>
  <c r="H238" i="3"/>
  <c r="G238" i="3"/>
  <c r="H237" i="3"/>
  <c r="G237" i="3"/>
  <c r="H236" i="3"/>
  <c r="G236" i="3"/>
  <c r="H235" i="3"/>
  <c r="G235" i="3"/>
  <c r="H234" i="3"/>
  <c r="G234" i="3"/>
  <c r="H233" i="3"/>
  <c r="G233" i="3"/>
  <c r="H232" i="3"/>
  <c r="G232" i="3"/>
  <c r="H231" i="3"/>
  <c r="G231" i="3"/>
  <c r="H230" i="3"/>
  <c r="G230" i="3"/>
  <c r="H228" i="3"/>
  <c r="G228" i="3"/>
  <c r="H227" i="3"/>
  <c r="G227" i="3"/>
  <c r="H226" i="3"/>
  <c r="G226" i="3"/>
  <c r="H225" i="3"/>
  <c r="G225" i="3"/>
  <c r="H224" i="3"/>
  <c r="G224" i="3"/>
  <c r="H223" i="3"/>
  <c r="G223" i="3"/>
  <c r="H222" i="3"/>
  <c r="G222" i="3"/>
  <c r="H221" i="3"/>
  <c r="G221" i="3"/>
  <c r="H220" i="3"/>
  <c r="G220" i="3"/>
  <c r="H219" i="3"/>
  <c r="G219" i="3"/>
  <c r="H218" i="3"/>
  <c r="G218" i="3"/>
  <c r="H216" i="3"/>
  <c r="G216" i="3"/>
  <c r="H215" i="3"/>
  <c r="G215" i="3"/>
  <c r="H214" i="3"/>
  <c r="G214" i="3"/>
  <c r="H213" i="3"/>
  <c r="G213" i="3"/>
  <c r="H212" i="3"/>
  <c r="G212" i="3"/>
  <c r="H211" i="3"/>
  <c r="G211" i="3"/>
  <c r="H210" i="3"/>
  <c r="G210" i="3"/>
  <c r="H209" i="3"/>
  <c r="G209" i="3"/>
  <c r="H208" i="3"/>
  <c r="G208" i="3"/>
  <c r="H207" i="3"/>
  <c r="G207" i="3"/>
  <c r="H206" i="3"/>
  <c r="G206" i="3"/>
  <c r="H204" i="3"/>
  <c r="G204" i="3"/>
  <c r="H203" i="3"/>
  <c r="G203" i="3"/>
  <c r="H202" i="3"/>
  <c r="G202" i="3"/>
  <c r="H201" i="3"/>
  <c r="G201" i="3"/>
  <c r="H200" i="3"/>
  <c r="G200" i="3"/>
  <c r="H199" i="3"/>
  <c r="G199" i="3"/>
  <c r="H198" i="3"/>
  <c r="G198" i="3"/>
  <c r="H197" i="3"/>
  <c r="G197" i="3"/>
  <c r="H196" i="3"/>
  <c r="G196" i="3"/>
  <c r="H195" i="3"/>
  <c r="G195" i="3"/>
  <c r="H194" i="3"/>
  <c r="G194" i="3"/>
  <c r="H192" i="3"/>
  <c r="G192" i="3"/>
  <c r="H191" i="3"/>
  <c r="G191" i="3"/>
  <c r="H190" i="3"/>
  <c r="G190" i="3"/>
  <c r="H189" i="3"/>
  <c r="G189" i="3"/>
  <c r="H188" i="3"/>
  <c r="G188" i="3"/>
  <c r="H187" i="3"/>
  <c r="G187" i="3"/>
  <c r="H186" i="3"/>
  <c r="G186" i="3"/>
  <c r="H185" i="3"/>
  <c r="G185" i="3"/>
  <c r="H184" i="3"/>
  <c r="G184" i="3"/>
  <c r="H183" i="3"/>
  <c r="G183" i="3"/>
  <c r="H182" i="3"/>
  <c r="G182" i="3"/>
  <c r="H180" i="3"/>
  <c r="G180" i="3"/>
  <c r="H179" i="3"/>
  <c r="G179" i="3"/>
  <c r="H178" i="3"/>
  <c r="G178" i="3"/>
  <c r="H177" i="3"/>
  <c r="G177" i="3"/>
  <c r="H176" i="3"/>
  <c r="G176" i="3"/>
  <c r="H175" i="3"/>
  <c r="G175" i="3"/>
  <c r="H174" i="3"/>
  <c r="G174" i="3"/>
  <c r="H173" i="3"/>
  <c r="G173" i="3"/>
  <c r="H172" i="3"/>
  <c r="G172" i="3"/>
  <c r="H171" i="3"/>
  <c r="G171" i="3"/>
  <c r="H170" i="3"/>
  <c r="G170" i="3"/>
  <c r="H168" i="3"/>
  <c r="G168" i="3"/>
  <c r="H167" i="3"/>
  <c r="G167" i="3"/>
  <c r="H166" i="3"/>
  <c r="G166" i="3"/>
  <c r="H165" i="3"/>
  <c r="G165" i="3"/>
  <c r="H164" i="3"/>
  <c r="G164" i="3"/>
  <c r="H163" i="3"/>
  <c r="G163" i="3"/>
  <c r="H162" i="3"/>
  <c r="G162" i="3"/>
  <c r="H161" i="3"/>
  <c r="G161" i="3"/>
  <c r="H160" i="3"/>
  <c r="G160" i="3"/>
  <c r="H159" i="3"/>
  <c r="G159" i="3"/>
  <c r="H158" i="3"/>
  <c r="G158" i="3"/>
  <c r="H156" i="3"/>
  <c r="G156" i="3"/>
  <c r="H155" i="3"/>
  <c r="G155" i="3"/>
  <c r="H154" i="3"/>
  <c r="G154" i="3"/>
  <c r="H153" i="3"/>
  <c r="G153" i="3"/>
  <c r="H152" i="3"/>
  <c r="G152" i="3"/>
  <c r="H151" i="3"/>
  <c r="G151" i="3"/>
  <c r="H150" i="3"/>
  <c r="G150" i="3"/>
  <c r="H149" i="3"/>
  <c r="G149" i="3"/>
  <c r="H148" i="3"/>
  <c r="G148" i="3"/>
  <c r="H147" i="3"/>
  <c r="G147" i="3"/>
  <c r="H146" i="3"/>
  <c r="G146" i="3"/>
  <c r="H144" i="3"/>
  <c r="G144" i="3"/>
  <c r="H143" i="3"/>
  <c r="G143" i="3"/>
  <c r="H142" i="3"/>
  <c r="G142" i="3"/>
  <c r="H141" i="3"/>
  <c r="G141" i="3"/>
  <c r="H140" i="3"/>
  <c r="G140" i="3"/>
  <c r="H139" i="3"/>
  <c r="G139" i="3"/>
  <c r="H138" i="3"/>
  <c r="G138" i="3"/>
  <c r="H137" i="3"/>
  <c r="G137" i="3"/>
  <c r="H136" i="3"/>
  <c r="G136" i="3"/>
  <c r="H135" i="3"/>
  <c r="G135" i="3"/>
  <c r="H134" i="3"/>
  <c r="G134" i="3"/>
  <c r="H132" i="3"/>
  <c r="G132" i="3"/>
  <c r="H131" i="3"/>
  <c r="G131" i="3"/>
  <c r="H130" i="3"/>
  <c r="G130" i="3"/>
  <c r="H129" i="3"/>
  <c r="G129" i="3"/>
  <c r="H128" i="3"/>
  <c r="G128" i="3"/>
  <c r="H127" i="3"/>
  <c r="G127" i="3"/>
  <c r="H126" i="3"/>
  <c r="G126" i="3"/>
  <c r="H125" i="3"/>
  <c r="G125" i="3"/>
  <c r="H124" i="3"/>
  <c r="G124" i="3"/>
  <c r="H123" i="3"/>
  <c r="G123" i="3"/>
  <c r="H122" i="3"/>
  <c r="G122" i="3"/>
  <c r="H120" i="3"/>
  <c r="G120" i="3"/>
  <c r="H119" i="3"/>
  <c r="G119" i="3"/>
  <c r="H118" i="3"/>
  <c r="G118" i="3"/>
  <c r="H117" i="3"/>
  <c r="G117" i="3"/>
  <c r="H116" i="3"/>
  <c r="G116" i="3"/>
  <c r="H115" i="3"/>
  <c r="G115" i="3"/>
  <c r="H114" i="3"/>
  <c r="G114" i="3"/>
  <c r="H113" i="3"/>
  <c r="G113" i="3"/>
  <c r="H112" i="3"/>
  <c r="G112" i="3"/>
  <c r="H111" i="3"/>
  <c r="G111" i="3"/>
  <c r="H110" i="3"/>
  <c r="G110" i="3"/>
  <c r="H108" i="3"/>
  <c r="G108" i="3"/>
  <c r="H107" i="3"/>
  <c r="G107" i="3"/>
  <c r="H106" i="3"/>
  <c r="G106" i="3"/>
  <c r="H105" i="3"/>
  <c r="G105" i="3"/>
  <c r="H104" i="3"/>
  <c r="G104" i="3"/>
  <c r="H103" i="3"/>
  <c r="G103" i="3"/>
  <c r="H102" i="3"/>
  <c r="G102" i="3"/>
  <c r="H101" i="3"/>
  <c r="G101" i="3"/>
  <c r="H100" i="3"/>
  <c r="G100" i="3"/>
  <c r="H99" i="3"/>
  <c r="G99" i="3"/>
  <c r="H98" i="3"/>
  <c r="G98" i="3"/>
  <c r="H96" i="3"/>
  <c r="G96" i="3"/>
  <c r="H95" i="3"/>
  <c r="G95" i="3"/>
  <c r="H94" i="3"/>
  <c r="G94" i="3"/>
  <c r="H93" i="3"/>
  <c r="G93" i="3"/>
  <c r="H92" i="3"/>
  <c r="G92" i="3"/>
  <c r="H91" i="3"/>
  <c r="G91" i="3"/>
  <c r="H90" i="3"/>
  <c r="G90" i="3"/>
  <c r="H89" i="3"/>
  <c r="G89" i="3"/>
  <c r="H88" i="3"/>
  <c r="G88" i="3"/>
  <c r="H87" i="3"/>
  <c r="G87" i="3"/>
  <c r="H86" i="3"/>
  <c r="G86" i="3"/>
  <c r="H84" i="3"/>
  <c r="G84" i="3"/>
  <c r="H83" i="3"/>
  <c r="G83" i="3"/>
  <c r="H82" i="3"/>
  <c r="G82" i="3"/>
  <c r="H81" i="3"/>
  <c r="G81" i="3"/>
  <c r="H80" i="3"/>
  <c r="G80" i="3"/>
  <c r="H79" i="3"/>
  <c r="G79" i="3"/>
  <c r="H78" i="3"/>
  <c r="G78" i="3"/>
  <c r="H77" i="3"/>
  <c r="G77" i="3"/>
  <c r="H76" i="3"/>
  <c r="G76" i="3"/>
  <c r="H75" i="3"/>
  <c r="G75" i="3"/>
  <c r="H74" i="3"/>
  <c r="G74" i="3"/>
  <c r="H72" i="3"/>
  <c r="G72" i="3"/>
  <c r="H71" i="3"/>
  <c r="G71" i="3"/>
  <c r="H70" i="3"/>
  <c r="G70" i="3"/>
  <c r="H69" i="3"/>
  <c r="G69" i="3"/>
  <c r="H68" i="3"/>
  <c r="G68" i="3"/>
  <c r="H67" i="3"/>
  <c r="G67" i="3"/>
  <c r="H66" i="3"/>
  <c r="G66" i="3"/>
  <c r="H65" i="3"/>
  <c r="G65" i="3"/>
  <c r="H64" i="3"/>
  <c r="G64" i="3"/>
  <c r="H63" i="3"/>
  <c r="G63" i="3"/>
  <c r="H62" i="3"/>
  <c r="G62" i="3"/>
  <c r="H60" i="3"/>
  <c r="G60" i="3"/>
  <c r="H59" i="3"/>
  <c r="G59" i="3"/>
  <c r="H58" i="3"/>
  <c r="G58" i="3"/>
  <c r="H57" i="3"/>
  <c r="G57" i="3"/>
  <c r="H56" i="3"/>
  <c r="G56" i="3"/>
  <c r="H55" i="3"/>
  <c r="G55" i="3"/>
  <c r="H54" i="3"/>
  <c r="G54" i="3"/>
  <c r="H53" i="3"/>
  <c r="G53" i="3"/>
  <c r="H52" i="3"/>
  <c r="G52" i="3"/>
  <c r="H51" i="3"/>
  <c r="G51" i="3"/>
  <c r="H50" i="3"/>
  <c r="G50" i="3"/>
  <c r="H48" i="3"/>
  <c r="G48" i="3"/>
  <c r="H47" i="3"/>
  <c r="G47" i="3"/>
  <c r="H46" i="3"/>
  <c r="G46" i="3"/>
  <c r="H45" i="3"/>
  <c r="G45" i="3"/>
  <c r="H44" i="3"/>
  <c r="G44" i="3"/>
  <c r="H43" i="3"/>
  <c r="G43" i="3"/>
  <c r="H42" i="3"/>
  <c r="G42" i="3"/>
  <c r="H41" i="3"/>
  <c r="G41" i="3"/>
  <c r="H40" i="3"/>
  <c r="G40" i="3"/>
  <c r="H39" i="3"/>
  <c r="G39" i="3"/>
  <c r="H38" i="3"/>
  <c r="G38" i="3"/>
  <c r="H36" i="3"/>
  <c r="G36" i="3"/>
  <c r="H35" i="3"/>
  <c r="G35" i="3"/>
  <c r="H34" i="3"/>
  <c r="G34" i="3"/>
  <c r="H33" i="3"/>
  <c r="G33" i="3"/>
  <c r="H32" i="3"/>
  <c r="G32" i="3"/>
  <c r="H31" i="3"/>
  <c r="G31" i="3"/>
  <c r="H30" i="3"/>
  <c r="G30" i="3"/>
  <c r="H29" i="3"/>
  <c r="G29" i="3"/>
  <c r="H28" i="3"/>
  <c r="G28" i="3"/>
  <c r="H27" i="3"/>
  <c r="G27" i="3"/>
  <c r="H26" i="3"/>
  <c r="G26" i="3"/>
  <c r="J60" i="3" l="1"/>
  <c r="J216" i="3"/>
  <c r="J312" i="3"/>
  <c r="J120" i="3"/>
  <c r="J144" i="3"/>
  <c r="J240" i="3"/>
  <c r="J336" i="3"/>
  <c r="J48" i="3"/>
  <c r="J156" i="3"/>
  <c r="J252" i="3"/>
  <c r="J348" i="3"/>
  <c r="J132" i="3"/>
  <c r="J228" i="3"/>
  <c r="J324" i="3"/>
  <c r="J96" i="3"/>
  <c r="J192" i="3"/>
  <c r="J288" i="3"/>
  <c r="J72" i="3"/>
  <c r="J168" i="3"/>
  <c r="J264" i="3"/>
  <c r="J360" i="3"/>
  <c r="J204" i="3"/>
  <c r="J300" i="3"/>
  <c r="J108" i="3"/>
  <c r="J84" i="3"/>
  <c r="J180" i="3"/>
  <c r="J276" i="3"/>
  <c r="J119" i="5"/>
  <c r="J179" i="5"/>
  <c r="J143" i="5"/>
  <c r="J59" i="5"/>
  <c r="J73" i="5"/>
  <c r="J157" i="5"/>
  <c r="J47" i="5"/>
  <c r="J85" i="5"/>
  <c r="J145" i="5"/>
  <c r="J107" i="5"/>
  <c r="J35" i="5"/>
  <c r="J13" i="5"/>
  <c r="J36" i="3"/>
  <c r="I239" i="3"/>
  <c r="I275" i="3"/>
  <c r="I83" i="3"/>
  <c r="I47" i="3"/>
  <c r="I179" i="3"/>
  <c r="I203" i="3"/>
  <c r="I215" i="3"/>
  <c r="I311" i="3"/>
  <c r="I59" i="3"/>
  <c r="I155" i="3"/>
  <c r="I251" i="3"/>
  <c r="I347" i="3"/>
  <c r="I191" i="3"/>
  <c r="I287" i="3"/>
  <c r="I131" i="3"/>
  <c r="I227" i="3"/>
  <c r="I323" i="3"/>
  <c r="I35" i="3"/>
  <c r="J35" i="3" s="1"/>
  <c r="I167" i="3"/>
  <c r="I263" i="3"/>
  <c r="I119" i="3"/>
  <c r="I95" i="3"/>
  <c r="I107" i="3"/>
  <c r="I299" i="3"/>
  <c r="I71" i="3"/>
  <c r="I143" i="3"/>
  <c r="I335" i="3"/>
  <c r="I359" i="3"/>
  <c r="G18" i="3"/>
  <c r="G17" i="3"/>
  <c r="G16" i="3"/>
  <c r="G15" i="3"/>
  <c r="H22" i="3"/>
  <c r="H21" i="3"/>
  <c r="H20" i="3"/>
  <c r="H19" i="3"/>
  <c r="H18" i="3"/>
  <c r="H17" i="3"/>
  <c r="H16" i="3"/>
  <c r="H15" i="3"/>
  <c r="H14" i="3"/>
  <c r="G24" i="3"/>
  <c r="G23" i="3"/>
  <c r="G22" i="3"/>
  <c r="G21" i="3"/>
  <c r="G20" i="3"/>
  <c r="G19" i="3"/>
  <c r="G14" i="3"/>
  <c r="J335" i="3" l="1"/>
  <c r="J325" i="3"/>
  <c r="J133" i="3"/>
  <c r="J143" i="3"/>
  <c r="J289" i="3"/>
  <c r="J299" i="3"/>
  <c r="J97" i="3"/>
  <c r="J107" i="3"/>
  <c r="J215" i="3"/>
  <c r="J205" i="3"/>
  <c r="J85" i="3"/>
  <c r="J95" i="3"/>
  <c r="J203" i="3"/>
  <c r="J193" i="3"/>
  <c r="J169" i="3"/>
  <c r="J179" i="3"/>
  <c r="J157" i="3"/>
  <c r="J167" i="3"/>
  <c r="J73" i="3"/>
  <c r="J83" i="3"/>
  <c r="J349" i="3"/>
  <c r="J359" i="3"/>
  <c r="J155" i="3"/>
  <c r="J145" i="3"/>
  <c r="J265" i="3"/>
  <c r="J275" i="3"/>
  <c r="J323" i="3"/>
  <c r="J313" i="3"/>
  <c r="J239" i="3"/>
  <c r="J229" i="3"/>
  <c r="J253" i="3"/>
  <c r="J263" i="3"/>
  <c r="J227" i="3"/>
  <c r="J217" i="3"/>
  <c r="J131" i="3"/>
  <c r="J121" i="3"/>
  <c r="J347" i="3"/>
  <c r="J337" i="3"/>
  <c r="J251" i="3"/>
  <c r="J241" i="3"/>
  <c r="J119" i="3"/>
  <c r="J109" i="3"/>
  <c r="J277" i="3"/>
  <c r="J287" i="3"/>
  <c r="J181" i="3"/>
  <c r="J191" i="3"/>
  <c r="J61" i="3"/>
  <c r="J71" i="3"/>
  <c r="J59" i="3"/>
  <c r="J49" i="3"/>
  <c r="J311" i="3"/>
  <c r="J301" i="3"/>
  <c r="J37" i="3"/>
  <c r="J47" i="3"/>
  <c r="J25" i="3"/>
  <c r="I23" i="3"/>
  <c r="J13" i="3" l="1"/>
  <c r="J23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<sst xmlns="http://schemas.openxmlformats.org/spreadsheetml/2006/main" count="838" uniqueCount="329">
  <si>
    <t>DORSAL</t>
  </si>
  <si>
    <t>CORREDOR</t>
  </si>
  <si>
    <t>PTOS</t>
  </si>
  <si>
    <t>PUNTOS</t>
  </si>
  <si>
    <t>NOMBRE DEL EQUIPO AQUÍ</t>
  </si>
  <si>
    <t>TOTAL</t>
  </si>
  <si>
    <t>R1</t>
  </si>
  <si>
    <t>R2</t>
  </si>
  <si>
    <t>DORSALES</t>
  </si>
  <si>
    <t>Pogacar, Tadej</t>
  </si>
  <si>
    <t>Vingegaard, Jonas</t>
  </si>
  <si>
    <t>Gall, Felix</t>
  </si>
  <si>
    <t>Carapaz, Richard</t>
  </si>
  <si>
    <t>Milan, Jonathan</t>
  </si>
  <si>
    <t>Skjelmose, Mattias</t>
  </si>
  <si>
    <t>Philipsen, Jasper</t>
  </si>
  <si>
    <t>Poel, Mathieu van der</t>
  </si>
  <si>
    <t>Rodriguez, Carlos</t>
  </si>
  <si>
    <t>Roglic, Primoz</t>
  </si>
  <si>
    <t>Jorgenson, Matteo</t>
  </si>
  <si>
    <t>Evenepoel, Remco</t>
  </si>
  <si>
    <t>Merlier, Tim</t>
  </si>
  <si>
    <t>Almeida, Joao</t>
  </si>
  <si>
    <t>Mas, Enric</t>
  </si>
  <si>
    <t>Berthet, Clément</t>
  </si>
  <si>
    <t>Paret-Peintre, Aurélien</t>
  </si>
  <si>
    <t>Albanese, Vincenzo</t>
  </si>
  <si>
    <t>Berg, Marijn van den</t>
  </si>
  <si>
    <t>Healy, Ben</t>
  </si>
  <si>
    <t>Powless, Neilson</t>
  </si>
  <si>
    <t>Bauhaus, Phil</t>
  </si>
  <si>
    <t>Buitrago, Santiago</t>
  </si>
  <si>
    <t>Haig, Jack</t>
  </si>
  <si>
    <t>Martinez, Lenny</t>
  </si>
  <si>
    <t>Cort, Magnus</t>
  </si>
  <si>
    <t>Johannessen, Anders</t>
  </si>
  <si>
    <t>Johannessen, Tobias</t>
  </si>
  <si>
    <t>Wærenskjold, Soren</t>
  </si>
  <si>
    <t>Ackermann, Pascal</t>
  </si>
  <si>
    <t>Stewart, Jake</t>
  </si>
  <si>
    <t>Woods, Michael</t>
  </si>
  <si>
    <t>Groves, Kaden</t>
  </si>
  <si>
    <t>Dunbar, Eddie</t>
  </si>
  <si>
    <t>Groenewegen, Dylan</t>
  </si>
  <si>
    <t>Mezgec, Luka</t>
  </si>
  <si>
    <t>O'Connor, Ben</t>
  </si>
  <si>
    <t>Girmay, Biniam</t>
  </si>
  <si>
    <t>Arensman, Thymen</t>
  </si>
  <si>
    <t>Ganna, Filippo</t>
  </si>
  <si>
    <t>Plus, Laurens De</t>
  </si>
  <si>
    <t>Swift, Connor</t>
  </si>
  <si>
    <t>Thomas, Geraint</t>
  </si>
  <si>
    <t>Lipowitz, Florian</t>
  </si>
  <si>
    <t>Martínez, Daniel</t>
  </si>
  <si>
    <t>Poppel, Danny van</t>
  </si>
  <si>
    <t>Vlasov, Aleksandr</t>
  </si>
  <si>
    <t>Meeus, Jordi</t>
  </si>
  <si>
    <t>Andresen, Tobias Lund</t>
  </si>
  <si>
    <t>Barguil, Warren</t>
  </si>
  <si>
    <t>Onley, Oscar</t>
  </si>
  <si>
    <t>Champoussin, Clément</t>
  </si>
  <si>
    <t>Velasco, Simone</t>
  </si>
  <si>
    <t>Teunissen, Mike</t>
  </si>
  <si>
    <t>Higuita, Sergio</t>
  </si>
  <si>
    <t>Berckmoes, Jenno</t>
  </si>
  <si>
    <t>Eetvelt, Lennert Van</t>
  </si>
  <si>
    <t>Lie, Arnaud De</t>
  </si>
  <si>
    <t>Aert, Wout van</t>
  </si>
  <si>
    <t>Benoot, Tiesj</t>
  </si>
  <si>
    <t>Kuss, Sepp</t>
  </si>
  <si>
    <t>Yates, Simon</t>
  </si>
  <si>
    <t>Schachman Maximilian</t>
  </si>
  <si>
    <t>Wilder, Ilan Van</t>
  </si>
  <si>
    <t>Narváez, Jhonatan</t>
  </si>
  <si>
    <t>Yates, Adam</t>
  </si>
  <si>
    <t>Cavagna, Remi</t>
  </si>
  <si>
    <t>Gaudu, David</t>
  </si>
  <si>
    <t>Grégoire, Romain</t>
  </si>
  <si>
    <t>Küng, Stefan</t>
  </si>
  <si>
    <t>Madouas, Valentin</t>
  </si>
  <si>
    <t>Martin, Guillaume</t>
  </si>
  <si>
    <t>Aranburu, Alex</t>
  </si>
  <si>
    <t>Buchmann, Emanuel</t>
  </si>
  <si>
    <t>Coquard, Bryan</t>
  </si>
  <si>
    <t>Castrillo, Pablo</t>
  </si>
  <si>
    <t>Gaviria, Fernando</t>
  </si>
  <si>
    <t>Mühlberger, Gregor</t>
  </si>
  <si>
    <t>Rubio, Einer</t>
  </si>
  <si>
    <t>Démare, Arnaud</t>
  </si>
  <si>
    <t>Vauquelin, Kévin</t>
  </si>
  <si>
    <t>Mozzato, Luca</t>
  </si>
  <si>
    <t>Cras, Steff</t>
  </si>
  <si>
    <t>Alaphilippe, Julian</t>
  </si>
  <si>
    <t>Dainese, Alberto</t>
  </si>
  <si>
    <t>Hirschi, Marc</t>
  </si>
  <si>
    <t>Trentin, Matteo</t>
  </si>
  <si>
    <t>Storer, Michael</t>
  </si>
  <si>
    <t>Armirail, Bruno</t>
  </si>
  <si>
    <t>Naesen, Oliver</t>
  </si>
  <si>
    <t>Tronchon, Bastien</t>
  </si>
  <si>
    <t>Bissegger, Stefan</t>
  </si>
  <si>
    <t>Bennett, Sam</t>
  </si>
  <si>
    <t>Baudin, Alex</t>
  </si>
  <si>
    <t>Valgren, Michael</t>
  </si>
  <si>
    <t>Asgreen, Kasper</t>
  </si>
  <si>
    <t>Mohoric, Matej</t>
  </si>
  <si>
    <t>Wright, Fred</t>
  </si>
  <si>
    <t>Stannard, Robert</t>
  </si>
  <si>
    <t>Kepplinger, Rainer</t>
  </si>
  <si>
    <t>Kristoff, Alexander</t>
  </si>
  <si>
    <t>Fredheim, Stian</t>
  </si>
  <si>
    <t>Hoelgaard, Markus</t>
  </si>
  <si>
    <t>Leknessund, Andreas</t>
  </si>
  <si>
    <t>Blackmore, Joe</t>
  </si>
  <si>
    <t>Lutsenko, Alexey</t>
  </si>
  <si>
    <t>Frigo, Marco</t>
  </si>
  <si>
    <t>Vernon, Ethan</t>
  </si>
  <si>
    <t>Williams, Stephen</t>
  </si>
  <si>
    <t>Bernard, Julien</t>
  </si>
  <si>
    <t>Consonni, Simone</t>
  </si>
  <si>
    <t>Nys, Thibau</t>
  </si>
  <si>
    <t>Skujins, Toms</t>
  </si>
  <si>
    <t>Stuyven, Jasper</t>
  </si>
  <si>
    <t>Theuns, Edward</t>
  </si>
  <si>
    <t>Dillier, Silvan</t>
  </si>
  <si>
    <t>Rickaert, Jonas</t>
  </si>
  <si>
    <t>Riesebeek, Oscar</t>
  </si>
  <si>
    <t>Hermans, Quinten</t>
  </si>
  <si>
    <t>Van Tricht, Stan</t>
  </si>
  <si>
    <t>Juul-Jensen, Chris</t>
  </si>
  <si>
    <t>Reinders, Elmar</t>
  </si>
  <si>
    <t>Schmid, Mauro</t>
  </si>
  <si>
    <t>Donaldson, Robert</t>
  </si>
  <si>
    <t>Barré, Louis</t>
  </si>
  <si>
    <t>Goossens, Kobe</t>
  </si>
  <si>
    <t>Page, Hugo</t>
  </si>
  <si>
    <t>Rex, Laurenz</t>
  </si>
  <si>
    <t>Zimmermann, Georg</t>
  </si>
  <si>
    <t>Rota, Lorenzo</t>
  </si>
  <si>
    <t>Braet, Vito</t>
  </si>
  <si>
    <t>Foss, Tobias</t>
  </si>
  <si>
    <t>Jungels, Bob</t>
  </si>
  <si>
    <t>Sobrero, Matteo</t>
  </si>
  <si>
    <t>Tratnik, Jan</t>
  </si>
  <si>
    <t>Broek, Frank van den</t>
  </si>
  <si>
    <t>Vermaerke, Kevin</t>
  </si>
  <si>
    <t>Van Uden, Casper</t>
  </si>
  <si>
    <t>Flynn, Sean</t>
  </si>
  <si>
    <t>Martinez, Juan</t>
  </si>
  <si>
    <t>Fedorov, Yevgeniy</t>
  </si>
  <si>
    <t>Bettiol, Alberto</t>
  </si>
  <si>
    <t>López, Harold</t>
  </si>
  <si>
    <t>Gate, Aaron</t>
  </si>
  <si>
    <t>Buyst, Jasper De</t>
  </si>
  <si>
    <t>Livyns, Arjen</t>
  </si>
  <si>
    <t>Segaert, Alec</t>
  </si>
  <si>
    <t>Menten, Milan</t>
  </si>
  <si>
    <t>Van Moer, Brent</t>
  </si>
  <si>
    <t>Affini, Edoardo</t>
  </si>
  <si>
    <t>Campenaerts, Victor</t>
  </si>
  <si>
    <t>Cattaneo, Mattia</t>
  </si>
  <si>
    <t>Lerberghe, Bert Van</t>
  </si>
  <si>
    <t>Paret-Peintre, Valentin</t>
  </si>
  <si>
    <t>Vansevenant, Mauri</t>
  </si>
  <si>
    <t>Novak, Domen</t>
  </si>
  <si>
    <t>Sivakov, Pavel</t>
  </si>
  <si>
    <t>Soler, Marc</t>
  </si>
  <si>
    <t>Wellens, Tim</t>
  </si>
  <si>
    <t>Gruel, Thibaud</t>
  </si>
  <si>
    <t>Donnenwirth, Tom</t>
  </si>
  <si>
    <t>Izagirre, Ion</t>
  </si>
  <si>
    <t>Teuns, Dylan</t>
  </si>
  <si>
    <t>Thomas, Benjamin</t>
  </si>
  <si>
    <t>Herrada, Jesús</t>
  </si>
  <si>
    <t>Samitier, Sergio</t>
  </si>
  <si>
    <t>Oliveira, Nelson</t>
  </si>
  <si>
    <t>Romeo, Iván</t>
  </si>
  <si>
    <t>Romo, Javier</t>
  </si>
  <si>
    <t>Guernalec, Thibault</t>
  </si>
  <si>
    <t>Rodríguez, Cristian</t>
  </si>
  <si>
    <t>Venturini, Clément</t>
  </si>
  <si>
    <t>Alessandro, Verre</t>
  </si>
  <si>
    <t>Capiot, Amaury</t>
  </si>
  <si>
    <t>Burgaudeau, Mathieu</t>
  </si>
  <si>
    <t>Grellier, Fabien</t>
  </si>
  <si>
    <t>Jeanniere, Emilien</t>
  </si>
  <si>
    <t>Jegat, Jordan</t>
  </si>
  <si>
    <t>Turgis, Anthony</t>
  </si>
  <si>
    <t>Vercher, Mattéo</t>
  </si>
  <si>
    <t>Delettre, Alexandre</t>
  </si>
  <si>
    <t>Brenner, Marco</t>
  </si>
  <si>
    <t>Haller, Marco</t>
  </si>
  <si>
    <t>Voisard, Yannis</t>
  </si>
  <si>
    <t>Decathlon AG2R La Mondiale Team</t>
  </si>
  <si>
    <t>Bahrain-Victorious</t>
  </si>
  <si>
    <t>Uno-X Mobility</t>
  </si>
  <si>
    <t>Lidl-Trek</t>
  </si>
  <si>
    <t>XDS Astana Team</t>
  </si>
  <si>
    <t>Lotto</t>
  </si>
  <si>
    <t>Cofidis</t>
  </si>
  <si>
    <t>Team TotalEnergies</t>
  </si>
  <si>
    <t>Tudor Pro Cycling Team</t>
  </si>
  <si>
    <t>Seixas, Paul</t>
  </si>
  <si>
    <t>Del Toro, Isaac</t>
  </si>
  <si>
    <t>Riccitello, Matthew</t>
  </si>
  <si>
    <t>Hindley, Jai</t>
  </si>
  <si>
    <t>Bilbao, Pello</t>
  </si>
  <si>
    <t>Pidcock, Tom</t>
  </si>
  <si>
    <t>Ayuso, Juan</t>
  </si>
  <si>
    <t>Pedersen, Mads</t>
  </si>
  <si>
    <t>Van Der Poel, Mathieu</t>
  </si>
  <si>
    <t>Rodríguez, Carlos</t>
  </si>
  <si>
    <t>De Lie, Arnaud</t>
  </si>
  <si>
    <t>Magnier, Paul</t>
  </si>
  <si>
    <t>Gregoire, Romain</t>
  </si>
  <si>
    <t>Uijtdebroeks, Cian</t>
  </si>
  <si>
    <t>Paret-Peintre, Aurelien</t>
  </si>
  <si>
    <t>Prodhomme, Nicolas</t>
  </si>
  <si>
    <t>Tiberi, Antonio</t>
  </si>
  <si>
    <t>Abrahamsen, Jonas</t>
  </si>
  <si>
    <t>Kron, Andreas</t>
  </si>
  <si>
    <t>Waerenskjold, Soren</t>
  </si>
  <si>
    <t>Moschetti, Matteo</t>
  </si>
  <si>
    <t>Ciccone, Giulio</t>
  </si>
  <si>
    <t>Del Grosso, Tibor</t>
  </si>
  <si>
    <t>Plapp, Luke</t>
  </si>
  <si>
    <t>Berwick, Sebastian</t>
  </si>
  <si>
    <t>Godon, Dorian</t>
  </si>
  <si>
    <t>Vauquelin, Kevin</t>
  </si>
  <si>
    <t>Champoussin, Clement</t>
  </si>
  <si>
    <t>Bittner, Pavel</t>
  </si>
  <si>
    <t>Degenkold, Hohn</t>
  </si>
  <si>
    <t>Biersterbos, Frits</t>
  </si>
  <si>
    <t>Laporte, Christophe</t>
  </si>
  <si>
    <t>Landa, Mikel</t>
  </si>
  <si>
    <t>Van Wilder, Ilan</t>
  </si>
  <si>
    <t>McNulty, Brandon</t>
  </si>
  <si>
    <t>Martin-Guyonnet, Guillaume</t>
  </si>
  <si>
    <t>Molard, Rudy</t>
  </si>
  <si>
    <t>Canal, Carlos</t>
  </si>
  <si>
    <t>Delettre Alexandre</t>
  </si>
  <si>
    <t>Kung, Stefan</t>
  </si>
  <si>
    <t>Rondel, Mathys</t>
  </si>
  <si>
    <t>Hoole, Daan</t>
  </si>
  <si>
    <t>Van Gils, Maxim</t>
  </si>
  <si>
    <t>Van Poppel, Danny</t>
  </si>
  <si>
    <t>Mohoric Matej</t>
  </si>
  <si>
    <t>Govekar, Matevz</t>
  </si>
  <si>
    <t>Valter, Atila</t>
  </si>
  <si>
    <t>Charmig, Anthon</t>
  </si>
  <si>
    <t>Skaarseth, Anders</t>
  </si>
  <si>
    <t>Traeen, Torstein</t>
  </si>
  <si>
    <t>Askey, Lewis</t>
  </si>
  <si>
    <t>Bennett, George</t>
  </si>
  <si>
    <t>Boivin, Guillaume</t>
  </si>
  <si>
    <t>Gilmore, Brady</t>
  </si>
  <si>
    <t>Blackmore, Joseph</t>
  </si>
  <si>
    <t>Smith, Dion</t>
  </si>
  <si>
    <t>Azparren, Xabier Mikel</t>
  </si>
  <si>
    <t>Donovan, Mark</t>
  </si>
  <si>
    <t>Harper, Chris</t>
  </si>
  <si>
    <t>Andersen, Soren Kragh</t>
  </si>
  <si>
    <t>Simmons, Quinn</t>
  </si>
  <si>
    <t>Vacek, Mathias</t>
  </si>
  <si>
    <t>Verona, Carlos</t>
  </si>
  <si>
    <t>Verstrynge, Emiel</t>
  </si>
  <si>
    <t>Aaron, Dockx</t>
  </si>
  <si>
    <t>Matthews, Michael</t>
  </si>
  <si>
    <t>O Connor, Ben</t>
  </si>
  <si>
    <t>Engelhardt, Felix</t>
  </si>
  <si>
    <t>De Bondt, Dries</t>
  </si>
  <si>
    <t>Covi, Alessandro</t>
  </si>
  <si>
    <t>Balderstone, Abel</t>
  </si>
  <si>
    <t>Barcelo, Fernando</t>
  </si>
  <si>
    <t>Castellon, Jan</t>
  </si>
  <si>
    <t>Molenaar, Alex</t>
  </si>
  <si>
    <t>Nicolau, Joel</t>
  </si>
  <si>
    <t>Parra, Jose Felix</t>
  </si>
  <si>
    <t>Kwiatkowski, Michal</t>
  </si>
  <si>
    <t>Turner, Ben</t>
  </si>
  <si>
    <t>Cepeda, Jefferson</t>
  </si>
  <si>
    <t>Sweeny, Harry</t>
  </si>
  <si>
    <t>Fortunato, Lorenzo</t>
  </si>
  <si>
    <t>Tejada, Harold</t>
  </si>
  <si>
    <t>Rodriguez, Cristian</t>
  </si>
  <si>
    <t>Kanter, Max</t>
  </si>
  <si>
    <t>Ulissi, Diego</t>
  </si>
  <si>
    <t>Van den Berg, Julius</t>
  </si>
  <si>
    <t>Van den Broek, Frank</t>
  </si>
  <si>
    <t>Koerdt, Bjorn</t>
  </si>
  <si>
    <t>Van Eetvelt, Lennert</t>
  </si>
  <si>
    <t>Veistroffer, Baptiste</t>
  </si>
  <si>
    <t>Slock, Liam</t>
  </si>
  <si>
    <t>Gualdi, Simone</t>
  </si>
  <si>
    <t>Aerts, Toom</t>
  </si>
  <si>
    <t>Hagenes, Per Strand</t>
  </si>
  <si>
    <t>Baarle, Dylan van</t>
  </si>
  <si>
    <t>Van Lerberghe, Bert</t>
  </si>
  <si>
    <t>Vervaeke, Louis</t>
  </si>
  <si>
    <t>Grossschartner, Felix</t>
  </si>
  <si>
    <t>Politt, Nils</t>
  </si>
  <si>
    <t>Vermeersch, Florian</t>
  </si>
  <si>
    <t>Pacher, Quentin</t>
  </si>
  <si>
    <t>Russo, Clement</t>
  </si>
  <si>
    <t>Le Gac, Olivier</t>
  </si>
  <si>
    <t>Fretin, Milan</t>
  </si>
  <si>
    <t>Kirsch, Alex</t>
  </si>
  <si>
    <t>Adria, Roger</t>
  </si>
  <si>
    <t>Hessmann, Michel</t>
  </si>
  <si>
    <t>Romeo, Ivan</t>
  </si>
  <si>
    <t>García Cortina, Ivan</t>
  </si>
  <si>
    <t>Breuillard, Nicolas</t>
  </si>
  <si>
    <t>Delbove, Joris</t>
  </si>
  <si>
    <t>Tesson, Jason</t>
  </si>
  <si>
    <t>Pluimers, Rick</t>
  </si>
  <si>
    <t>Red Bull-Bora-Hansgrohe</t>
  </si>
  <si>
    <t>Alpecin</t>
  </si>
  <si>
    <t>Jayco Alula</t>
  </si>
  <si>
    <t>Caja Rural</t>
  </si>
  <si>
    <t>Ineos</t>
  </si>
  <si>
    <t>EF Education Easypost</t>
  </si>
  <si>
    <t>Team Picnic</t>
  </si>
  <si>
    <t>Team Visma</t>
  </si>
  <si>
    <t>Soudal-Quick Step</t>
  </si>
  <si>
    <t>UAE</t>
  </si>
  <si>
    <t>Groupama</t>
  </si>
  <si>
    <t>Movistar</t>
  </si>
  <si>
    <t>NSN Cycling Team</t>
  </si>
  <si>
    <t>Pinarello Q.36.5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</si>
</sst>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Montserrat"/>
    </font>
    <font>
      <b/>
      <sz val="10"/>
      <color theme="0"/>
      <name val="Montserrat"/>
    </font>
    <font>
      <b/>
      <sz val="10"/>
      <color theme="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0"/>
      <color rgb="FFFFFF00"/>
      <name val="Montserrat"/>
    </font>
    <font>
      <sz val="14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1"/>
      <name val="Open Sans"/>
      <family val="2"/>
    </font>
    <font>
      <sz val="11"/>
      <color theme="0"/>
      <name val="Calibri"/>
      <family val="2"/>
      <scheme val="minor"/>
    </font>
    <font>
      <sz val="11"/>
      <color theme="2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CBCF0"/>
        <bgColor indexed="64"/>
      </patternFill>
    </fill>
    <fill>
      <patternFill patternType="solid">
        <fgColor rgb="FF68EEFC"/>
        <bgColor indexed="64"/>
      </patternFill>
    </fill>
    <fill>
      <patternFill patternType="solid">
        <fgColor rgb="FFC8F660"/>
        <bgColor indexed="64"/>
      </patternFill>
    </fill>
    <fill>
      <patternFill patternType="solid">
        <fgColor rgb="FFFDD667"/>
        <bgColor indexed="64"/>
      </patternFill>
    </fill>
    <fill>
      <patternFill patternType="solid">
        <fgColor rgb="FFF21100"/>
        <bgColor indexed="64"/>
      </patternFill>
    </fill>
    <fill>
      <patternFill patternType="solid">
        <fgColor rgb="FFE8E9C5"/>
        <bgColor indexed="64"/>
      </patternFill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0" xfId="0" applyFill="1" applyAlignment="1">
      <alignment horizontal="center" vertical="center"/>
    </xf>
    <xf numFmtId="0" fontId="0" fillId="6" borderId="0" xfId="0" applyFill="1" applyAlignment="1">
      <alignment horizontal="left" indent="1"/>
    </xf>
    <xf numFmtId="0" fontId="1" fillId="2" borderId="0" xfId="0" applyFont="1" applyFill="1" applyAlignment="1" applyProtection="1">
      <alignment horizontal="right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0" fillId="6" borderId="0" xfId="0" applyFill="1" applyProtection="1"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0" fontId="0" fillId="3" borderId="0" xfId="0" applyFill="1" applyProtection="1">
      <protection locked="0"/>
    </xf>
    <xf numFmtId="0" fontId="0" fillId="3" borderId="0" xfId="0" applyFill="1" applyAlignment="1" applyProtection="1">
      <alignment horizontal="center"/>
      <protection locked="0"/>
    </xf>
    <xf numFmtId="0" fontId="0" fillId="7" borderId="0" xfId="0" applyFill="1" applyProtection="1"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5" borderId="0" xfId="0" applyFont="1" applyFill="1" applyProtection="1">
      <protection locked="0"/>
    </xf>
    <xf numFmtId="0" fontId="0" fillId="8" borderId="0" xfId="0" applyFill="1" applyProtection="1">
      <protection locked="0"/>
    </xf>
    <xf numFmtId="0" fontId="2" fillId="6" borderId="0" xfId="0" applyFont="1" applyFill="1" applyAlignment="1" applyProtection="1">
      <alignment horizontal="right"/>
      <protection locked="0"/>
    </xf>
    <xf numFmtId="0" fontId="4" fillId="6" borderId="0" xfId="0" applyFont="1" applyFill="1" applyAlignment="1" applyProtection="1">
      <alignment vertical="center" wrapText="1"/>
      <protection locked="0"/>
    </xf>
    <xf numFmtId="0" fontId="8" fillId="6" borderId="0" xfId="0" applyFont="1" applyFill="1" applyAlignment="1" applyProtection="1">
      <alignment horizontal="center" vertical="center" wrapText="1"/>
      <protection locked="0"/>
    </xf>
    <xf numFmtId="0" fontId="7" fillId="6" borderId="0" xfId="0" applyFont="1" applyFill="1" applyAlignment="1" applyProtection="1">
      <alignment horizontal="center" vertical="center"/>
      <protection locked="0"/>
    </xf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0" borderId="0" xfId="0" applyAlignment="1" applyProtection="1">
      <alignment horizontal="center" vertical="center"/>
      <protection locked="0"/>
    </xf>
    <xf numFmtId="0" fontId="0" fillId="6" borderId="0" xfId="0" applyFill="1" applyAlignment="1" applyProtection="1">
      <alignment horizontal="center" vertical="center"/>
      <protection locked="0"/>
    </xf>
    <xf numFmtId="2" fontId="0" fillId="0" borderId="0" xfId="0" applyNumberFormat="1" applyProtection="1">
      <protection locked="0"/>
    </xf>
    <xf numFmtId="0" fontId="9" fillId="0" borderId="0" xfId="0" applyFont="1" applyProtection="1">
      <protection locked="0"/>
    </xf>
    <xf numFmtId="0" fontId="10" fillId="0" borderId="0" xfId="0" applyFont="1" applyProtection="1">
      <protection locked="0"/>
    </xf>
    <xf numFmtId="0" fontId="11" fillId="6" borderId="0" xfId="0" applyFont="1" applyFill="1" applyProtection="1">
      <protection locked="0"/>
    </xf>
    <xf numFmtId="1" fontId="3" fillId="9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" fontId="9" fillId="0" borderId="0" xfId="0" applyNumberFormat="1" applyFont="1" applyProtection="1">
      <protection locked="0"/>
    </xf>
    <xf numFmtId="0" fontId="12" fillId="6" borderId="0" xfId="0" applyFont="1" applyFill="1"/>
    <xf numFmtId="0" fontId="0" fillId="6" borderId="0" xfId="0" applyFill="1" applyAlignment="1">
      <alignment horizontal="center" vertical="center"/>
    </xf>
    <xf numFmtId="0" fontId="9" fillId="6" borderId="0" xfId="0" applyFont="1" applyFill="1" applyProtection="1">
      <protection locked="0"/>
    </xf>
    <xf numFmtId="1" fontId="9" fillId="6" borderId="0" xfId="0" applyNumberFormat="1" applyFont="1" applyFill="1" applyProtection="1">
      <protection locked="0"/>
    </xf>
    <xf numFmtId="0" fontId="0" fillId="0" borderId="2" xfId="0" applyBorder="1"/>
    <xf numFmtId="0" fontId="0" fillId="0" borderId="3" xfId="0" applyBorder="1"/>
    <xf numFmtId="0" fontId="0" fillId="10" borderId="2" xfId="0" applyFill="1" applyBorder="1"/>
    <xf numFmtId="0" fontId="0" fillId="10" borderId="3" xfId="0" applyFill="1" applyBorder="1"/>
    <xf numFmtId="0" fontId="0" fillId="0" borderId="4" xfId="0" applyBorder="1"/>
    <xf numFmtId="0" fontId="0" fillId="0" borderId="5" xfId="0" applyBorder="1"/>
    <xf numFmtId="0" fontId="0" fillId="10" borderId="5" xfId="0" applyFill="1" applyBorder="1"/>
    <xf numFmtId="0" fontId="0" fillId="10" borderId="6" xfId="0" applyFill="1" applyBorder="1"/>
    <xf numFmtId="0" fontId="0" fillId="0" borderId="6" xfId="0" applyBorder="1"/>
    <xf numFmtId="0" fontId="0" fillId="11" borderId="0" xfId="0" applyFill="1"/>
    <xf numFmtId="0" fontId="1" fillId="0" borderId="0" xfId="0" applyFont="1" applyAlignment="1" applyProtection="1">
      <alignment horizontal="right"/>
      <protection locked="0"/>
    </xf>
    <xf numFmtId="0" fontId="1" fillId="6" borderId="0" xfId="0" applyFont="1" applyFill="1" applyAlignment="1" applyProtection="1">
      <alignment horizontal="right"/>
      <protection locked="0"/>
    </xf>
    <xf numFmtId="0" fontId="5" fillId="6" borderId="0" xfId="0" applyFont="1" applyFill="1" applyAlignment="1" applyProtection="1">
      <alignment horizontal="center" vertical="center" wrapText="1"/>
      <protection locked="0"/>
    </xf>
    <xf numFmtId="0" fontId="6" fillId="6" borderId="0" xfId="0" applyFont="1" applyFill="1" applyAlignment="1" applyProtection="1">
      <alignment horizontal="center"/>
      <protection locked="0"/>
    </xf>
    <xf numFmtId="0" fontId="0" fillId="14" borderId="0" xfId="0" applyFill="1" applyAlignment="1">
      <alignment horizontal="center" vertical="center"/>
    </xf>
    <xf numFmtId="0" fontId="0" fillId="14" borderId="0" xfId="0" applyFill="1" applyAlignment="1">
      <alignment horizontal="left" vertical="center"/>
    </xf>
    <xf numFmtId="0" fontId="0" fillId="12" borderId="0" xfId="0" applyFill="1" applyAlignment="1">
      <alignment horizontal="center" vertical="center"/>
    </xf>
    <xf numFmtId="0" fontId="0" fillId="12" borderId="0" xfId="0" applyFill="1" applyAlignment="1">
      <alignment horizontal="left" vertical="center"/>
    </xf>
    <xf numFmtId="0" fontId="0" fillId="13" borderId="0" xfId="0" applyFill="1" applyAlignment="1">
      <alignment horizontal="center" vertical="center"/>
    </xf>
    <xf numFmtId="0" fontId="0" fillId="13" borderId="0" xfId="0" applyFill="1" applyAlignment="1">
      <alignment horizontal="left" vertical="center"/>
    </xf>
    <xf numFmtId="0" fontId="0" fillId="15" borderId="0" xfId="0" applyFill="1" applyAlignment="1">
      <alignment horizontal="center" vertical="center"/>
    </xf>
    <xf numFmtId="0" fontId="0" fillId="15" borderId="0" xfId="0" applyFill="1" applyAlignment="1">
      <alignment horizontal="left" vertical="center"/>
    </xf>
    <xf numFmtId="0" fontId="13" fillId="16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left" vertical="center"/>
    </xf>
    <xf numFmtId="0" fontId="0" fillId="17" borderId="0" xfId="0" applyFill="1" applyAlignment="1">
      <alignment horizontal="center" vertical="center"/>
    </xf>
    <xf numFmtId="0" fontId="0" fillId="17" borderId="0" xfId="0" applyFill="1" applyAlignment="1">
      <alignment horizontal="left" vertical="center"/>
    </xf>
    <xf numFmtId="0" fontId="7" fillId="18" borderId="0" xfId="0" applyFont="1" applyFill="1" applyAlignment="1" applyProtection="1">
      <alignment horizontal="right"/>
      <protection locked="0"/>
    </xf>
    <xf numFmtId="0" fontId="7" fillId="18" borderId="0" xfId="0" applyFont="1" applyFill="1" applyAlignment="1" applyProtection="1">
      <alignment horizontal="center"/>
      <protection locked="0"/>
    </xf>
    <xf numFmtId="0" fontId="7" fillId="18" borderId="0" xfId="0" applyFont="1" applyFill="1" applyAlignment="1" applyProtection="1">
      <alignment horizontal="center" vertical="center"/>
      <protection locked="0"/>
    </xf>
    <xf numFmtId="0" fontId="0" fillId="3" borderId="0" xfId="0" applyFill="1" applyAlignment="1" applyProtection="1">
      <alignment horizontal="center" vertical="center" textRotation="255"/>
      <protection locked="0"/>
    </xf>
    <xf numFmtId="0" fontId="2" fillId="6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4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E8E9C5"/>
      <color rgb="FFFCBCF0"/>
      <color rgb="FFF21100"/>
      <color rgb="FFC8F660"/>
      <color rgb="FFFDD667"/>
      <color rgb="FF68EEFC"/>
      <color rgb="FFF85EDB"/>
      <color rgb="FF8DFB6B"/>
      <color rgb="FFB808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FD181E0-5E2F-11CE-A449-00AA004A803D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Ficha!A1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14.png"/><Relationship Id="rId18" Type="http://schemas.openxmlformats.org/officeDocument/2006/relationships/image" Target="../media/image19.png"/><Relationship Id="rId3" Type="http://schemas.openxmlformats.org/officeDocument/2006/relationships/image" Target="../media/image4.png"/><Relationship Id="rId21" Type="http://schemas.openxmlformats.org/officeDocument/2006/relationships/image" Target="../media/image22.png"/><Relationship Id="rId7" Type="http://schemas.openxmlformats.org/officeDocument/2006/relationships/image" Target="../media/image8.png"/><Relationship Id="rId12" Type="http://schemas.openxmlformats.org/officeDocument/2006/relationships/image" Target="../media/image13.png"/><Relationship Id="rId17" Type="http://schemas.openxmlformats.org/officeDocument/2006/relationships/image" Target="../media/image18.png"/><Relationship Id="rId2" Type="http://schemas.openxmlformats.org/officeDocument/2006/relationships/image" Target="../media/image3.png"/><Relationship Id="rId16" Type="http://schemas.openxmlformats.org/officeDocument/2006/relationships/image" Target="../media/image17.png"/><Relationship Id="rId20" Type="http://schemas.openxmlformats.org/officeDocument/2006/relationships/image" Target="../media/image21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6.png"/><Relationship Id="rId15" Type="http://schemas.openxmlformats.org/officeDocument/2006/relationships/image" Target="../media/image16.png"/><Relationship Id="rId23" Type="http://schemas.openxmlformats.org/officeDocument/2006/relationships/image" Target="../media/image24.png"/><Relationship Id="rId10" Type="http://schemas.openxmlformats.org/officeDocument/2006/relationships/image" Target="../media/image11.png"/><Relationship Id="rId19" Type="http://schemas.openxmlformats.org/officeDocument/2006/relationships/image" Target="../media/image20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4" Type="http://schemas.openxmlformats.org/officeDocument/2006/relationships/image" Target="../media/image15.png"/><Relationship Id="rId22" Type="http://schemas.openxmlformats.org/officeDocument/2006/relationships/image" Target="../media/image2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168813</xdr:colOff>
      <xdr:row>0</xdr:row>
      <xdr:rowOff>153573</xdr:rowOff>
    </xdr:from>
    <xdr:to>
      <xdr:col>9</xdr:col>
      <xdr:colOff>21981</xdr:colOff>
      <xdr:row>11</xdr:row>
      <xdr:rowOff>35023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121563" y="153573"/>
          <a:ext cx="3912283" cy="191100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18900000" algn="b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s-ES" sz="140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Escribir</a:t>
          </a:r>
          <a:r>
            <a:rPr lang="es-ES" sz="14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 solo el número de dorsal de la lista. El corredor se  anotara y sus puntos se volcaran y se sumaran automáticamente</a:t>
          </a:r>
        </a:p>
        <a:p>
          <a:pPr algn="ctr"/>
          <a:r>
            <a:rPr lang="es-ES" sz="14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(no superar los 24 puntos).</a:t>
          </a:r>
        </a:p>
        <a:p>
          <a:pPr algn="ctr"/>
          <a:r>
            <a:rPr lang="es-ES" sz="14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Los reservas no se suman a los 24 puntos, pero tienes que elegir los de</a:t>
          </a:r>
        </a:p>
        <a:p>
          <a:pPr algn="ctr"/>
          <a:r>
            <a:rPr lang="es-ES" sz="14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1 punto</a:t>
          </a:r>
          <a:endParaRPr lang="es-ES" sz="1400">
            <a:solidFill>
              <a:srgbClr val="FF0000"/>
            </a:solidFill>
            <a:latin typeface="Segoe UI Semibold" pitchFamily="34" charset="0"/>
            <a:cs typeface="Segoe UI Semibold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96945</xdr:rowOff>
    </xdr:to>
    <xdr:sp macro="" textlink="">
      <xdr:nvSpPr>
        <xdr:cNvPr id="3" name="AutoShape 108" descr="🇮🇪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304800" y="7139940"/>
          <a:ext cx="304800" cy="305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95314</xdr:rowOff>
    </xdr:to>
    <xdr:sp macro="" textlink="">
      <xdr:nvSpPr>
        <xdr:cNvPr id="4" name="AutoShape 109" descr="🇧🇪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04800" y="7345680"/>
          <a:ext cx="304800" cy="3116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68</xdr:row>
      <xdr:rowOff>0</xdr:rowOff>
    </xdr:from>
    <xdr:to>
      <xdr:col>1</xdr:col>
      <xdr:colOff>304800</xdr:colOff>
      <xdr:row>69</xdr:row>
      <xdr:rowOff>96944</xdr:rowOff>
    </xdr:to>
    <xdr:sp macro="" textlink="">
      <xdr:nvSpPr>
        <xdr:cNvPr id="5" name="AutoShape 113" descr="🇨🇴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304800" y="8976360"/>
          <a:ext cx="304800" cy="305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306161</xdr:colOff>
      <xdr:row>43</xdr:row>
      <xdr:rowOff>96947</xdr:rowOff>
    </xdr:to>
    <xdr:sp macro="" textlink="">
      <xdr:nvSpPr>
        <xdr:cNvPr id="8" name="AutoShape 98" descr="🇪🇸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3040380" y="1630680"/>
          <a:ext cx="306161" cy="305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134816</xdr:colOff>
      <xdr:row>362</xdr:row>
      <xdr:rowOff>23446</xdr:rowOff>
    </xdr:from>
    <xdr:to>
      <xdr:col>10</xdr:col>
      <xdr:colOff>1242646</xdr:colOff>
      <xdr:row>364</xdr:row>
      <xdr:rowOff>175845</xdr:rowOff>
    </xdr:to>
    <xdr:sp macro="" textlink="">
      <xdr:nvSpPr>
        <xdr:cNvPr id="9" name="Rectángulo: esquinas redondeadas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38B7F2E-854E-7776-92D9-0607CA3501AB}"/>
            </a:ext>
          </a:extLst>
        </xdr:cNvPr>
        <xdr:cNvSpPr/>
      </xdr:nvSpPr>
      <xdr:spPr>
        <a:xfrm>
          <a:off x="7625862" y="68949277"/>
          <a:ext cx="1107830" cy="515814"/>
        </a:xfrm>
        <a:prstGeom prst="roundRect">
          <a:avLst/>
        </a:prstGeom>
        <a:gradFill flip="none" rotWithShape="1">
          <a:gsLst>
            <a:gs pos="0">
              <a:schemeClr val="accent4">
                <a:lumMod val="67000"/>
              </a:schemeClr>
            </a:gs>
            <a:gs pos="48000">
              <a:schemeClr val="accent4">
                <a:lumMod val="97000"/>
                <a:lumOff val="3000"/>
              </a:schemeClr>
            </a:gs>
            <a:gs pos="100000">
              <a:schemeClr val="accent4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800" b="1"/>
            <a:t>SUBIR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118108</xdr:colOff>
      <xdr:row>0</xdr:row>
      <xdr:rowOff>136737</xdr:rowOff>
    </xdr:from>
    <xdr:to>
      <xdr:col>8</xdr:col>
      <xdr:colOff>464626</xdr:colOff>
      <xdr:row>11</xdr:row>
      <xdr:rowOff>24935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5CD48F9B-B8BE-491B-93B8-7C7689FBDDC9}"/>
            </a:ext>
          </a:extLst>
        </xdr:cNvPr>
        <xdr:cNvSpPr txBox="1"/>
      </xdr:nvSpPr>
      <xdr:spPr>
        <a:xfrm>
          <a:off x="3004766" y="136737"/>
          <a:ext cx="2951314" cy="1919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18900000" algn="b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s-ES" sz="120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Escribir</a:t>
          </a:r>
          <a:r>
            <a:rPr lang="es-ES" sz="12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 solo el número de dorsal de la lista. El corredor se  anotara y sus puntos se volcaran y se sumaran automáticamente</a:t>
          </a:r>
        </a:p>
        <a:p>
          <a:pPr algn="ctr"/>
          <a:r>
            <a:rPr lang="es-ES" sz="12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(no superar los 24 puntos).</a:t>
          </a:r>
        </a:p>
        <a:p>
          <a:pPr algn="ctr"/>
          <a:r>
            <a:rPr lang="es-ES" sz="12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Los reservas no se suman a los 24 puntos, pero tienes que elegir los de</a:t>
          </a:r>
        </a:p>
        <a:p>
          <a:pPr algn="ctr"/>
          <a:r>
            <a:rPr lang="es-ES" sz="12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1 punto</a:t>
          </a:r>
          <a:endParaRPr lang="es-ES" sz="1200">
            <a:solidFill>
              <a:srgbClr val="FF0000"/>
            </a:solidFill>
            <a:latin typeface="Segoe UI Semibold" pitchFamily="34" charset="0"/>
            <a:cs typeface="Segoe UI Semibold" pitchFamily="34" charset="0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3</xdr:col>
          <xdr:colOff>22860</xdr:colOff>
          <xdr:row>0</xdr:row>
          <xdr:rowOff>15240</xdr:rowOff>
        </xdr:from>
        <xdr:to>
          <xdr:col>4</xdr:col>
          <xdr:colOff>0</xdr:colOff>
          <xdr:row>50</xdr:row>
          <xdr:rowOff>160020</xdr:rowOff>
        </xdr:to>
        <xdr:sp macro="" textlink="">
          <xdr:nvSpPr>
            <xdr:cNvPr id="3074" name="ScrollBar1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1308179</xdr:colOff>
      <xdr:row>1</xdr:row>
      <xdr:rowOff>109770</xdr:rowOff>
    </xdr:from>
    <xdr:to>
      <xdr:col>2</xdr:col>
      <xdr:colOff>393572</xdr:colOff>
      <xdr:row>8</xdr:row>
      <xdr:rowOff>44689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8A4EE6C6-5703-BDF6-89F6-687073322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1355" y="295121"/>
          <a:ext cx="1232379" cy="1232379"/>
        </a:xfrm>
        <a:prstGeom prst="rect">
          <a:avLst/>
        </a:prstGeom>
      </xdr:spPr>
    </xdr:pic>
    <xdr:clientData/>
  </xdr:twoCellAnchor>
  <xdr:twoCellAnchor editAs="oneCell">
    <xdr:from>
      <xdr:col>9</xdr:col>
      <xdr:colOff>1328352</xdr:colOff>
      <xdr:row>11</xdr:row>
      <xdr:rowOff>90687</xdr:rowOff>
    </xdr:from>
    <xdr:to>
      <xdr:col>10</xdr:col>
      <xdr:colOff>360406</xdr:colOff>
      <xdr:row>17</xdr:row>
      <xdr:rowOff>152471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D2D34079-8D7E-74C6-9480-3DECEE423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707528" y="2134701"/>
          <a:ext cx="1179040" cy="1179040"/>
        </a:xfrm>
        <a:prstGeom prst="rect">
          <a:avLst/>
        </a:prstGeom>
      </xdr:spPr>
    </xdr:pic>
    <xdr:clientData/>
  </xdr:twoCellAnchor>
  <xdr:twoCellAnchor editAs="oneCell">
    <xdr:from>
      <xdr:col>1</xdr:col>
      <xdr:colOff>1317172</xdr:colOff>
      <xdr:row>51</xdr:row>
      <xdr:rowOff>73190</xdr:rowOff>
    </xdr:from>
    <xdr:to>
      <xdr:col>2</xdr:col>
      <xdr:colOff>384578</xdr:colOff>
      <xdr:row>57</xdr:row>
      <xdr:rowOff>175474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8EDDFABF-A987-D7B0-182A-73EC097684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00348" y="9536406"/>
          <a:ext cx="1214392" cy="1214392"/>
        </a:xfrm>
        <a:prstGeom prst="rect">
          <a:avLst/>
        </a:prstGeom>
      </xdr:spPr>
    </xdr:pic>
    <xdr:clientData/>
  </xdr:twoCellAnchor>
  <xdr:twoCellAnchor editAs="oneCell">
    <xdr:from>
      <xdr:col>1</xdr:col>
      <xdr:colOff>1356275</xdr:colOff>
      <xdr:row>31</xdr:row>
      <xdr:rowOff>120423</xdr:rowOff>
    </xdr:from>
    <xdr:to>
      <xdr:col>2</xdr:col>
      <xdr:colOff>345475</xdr:colOff>
      <xdr:row>37</xdr:row>
      <xdr:rowOff>144501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8F72A73F-4FE7-6D2B-67FF-67348578B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39451" y="5876612"/>
          <a:ext cx="1136186" cy="1136186"/>
        </a:xfrm>
        <a:prstGeom prst="rect">
          <a:avLst/>
        </a:prstGeom>
      </xdr:spPr>
    </xdr:pic>
    <xdr:clientData/>
  </xdr:twoCellAnchor>
  <xdr:twoCellAnchor editAs="oneCell">
    <xdr:from>
      <xdr:col>9</xdr:col>
      <xdr:colOff>1287162</xdr:colOff>
      <xdr:row>1</xdr:row>
      <xdr:rowOff>130809</xdr:rowOff>
    </xdr:from>
    <xdr:to>
      <xdr:col>10</xdr:col>
      <xdr:colOff>267730</xdr:colOff>
      <xdr:row>7</xdr:row>
      <xdr:rowOff>146255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7023366-5992-3F94-0588-28CAA3181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66338" y="316160"/>
          <a:ext cx="1127554" cy="1127554"/>
        </a:xfrm>
        <a:prstGeom prst="rect">
          <a:avLst/>
        </a:prstGeom>
      </xdr:spPr>
    </xdr:pic>
    <xdr:clientData/>
  </xdr:twoCellAnchor>
  <xdr:twoCellAnchor editAs="oneCell">
    <xdr:from>
      <xdr:col>9</xdr:col>
      <xdr:colOff>1269324</xdr:colOff>
      <xdr:row>21</xdr:row>
      <xdr:rowOff>147785</xdr:rowOff>
    </xdr:from>
    <xdr:to>
      <xdr:col>10</xdr:col>
      <xdr:colOff>319216</xdr:colOff>
      <xdr:row>28</xdr:row>
      <xdr:rowOff>47204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E6ACDB0-E531-A3A7-680A-EB804E0AA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48500" y="4050461"/>
          <a:ext cx="1196878" cy="1196878"/>
        </a:xfrm>
        <a:prstGeom prst="rect">
          <a:avLst/>
        </a:prstGeom>
      </xdr:spPr>
    </xdr:pic>
    <xdr:clientData/>
  </xdr:twoCellAnchor>
  <xdr:twoCellAnchor editAs="oneCell">
    <xdr:from>
      <xdr:col>9</xdr:col>
      <xdr:colOff>1318603</xdr:colOff>
      <xdr:row>41</xdr:row>
      <xdr:rowOff>174025</xdr:rowOff>
    </xdr:from>
    <xdr:to>
      <xdr:col>10</xdr:col>
      <xdr:colOff>316317</xdr:colOff>
      <xdr:row>48</xdr:row>
      <xdr:rowOff>21266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C031BD4-73C1-58C3-E7E0-CE8A67129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97779" y="7783728"/>
          <a:ext cx="1144700" cy="1144700"/>
        </a:xfrm>
        <a:prstGeom prst="rect">
          <a:avLst/>
        </a:prstGeom>
      </xdr:spPr>
    </xdr:pic>
    <xdr:clientData/>
  </xdr:twoCellAnchor>
  <xdr:twoCellAnchor editAs="oneCell">
    <xdr:from>
      <xdr:col>5</xdr:col>
      <xdr:colOff>1327813</xdr:colOff>
      <xdr:row>1</xdr:row>
      <xdr:rowOff>139796</xdr:rowOff>
    </xdr:from>
    <xdr:to>
      <xdr:col>6</xdr:col>
      <xdr:colOff>384046</xdr:colOff>
      <xdr:row>8</xdr:row>
      <xdr:rowOff>45555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4CBFA61-5271-820F-7ACF-054CA70028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658989" y="325147"/>
          <a:ext cx="1203219" cy="1203219"/>
        </a:xfrm>
        <a:prstGeom prst="rect">
          <a:avLst/>
        </a:prstGeom>
      </xdr:spPr>
    </xdr:pic>
    <xdr:clientData/>
  </xdr:twoCellAnchor>
  <xdr:twoCellAnchor editAs="oneCell">
    <xdr:from>
      <xdr:col>5</xdr:col>
      <xdr:colOff>1365483</xdr:colOff>
      <xdr:row>42</xdr:row>
      <xdr:rowOff>11956</xdr:rowOff>
    </xdr:from>
    <xdr:to>
      <xdr:col>6</xdr:col>
      <xdr:colOff>346375</xdr:colOff>
      <xdr:row>48</xdr:row>
      <xdr:rowOff>27726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9F25B06D-C438-F9BE-DAF3-2124E4917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696659" y="7807010"/>
          <a:ext cx="1127878" cy="1127878"/>
        </a:xfrm>
        <a:prstGeom prst="rect">
          <a:avLst/>
        </a:prstGeom>
      </xdr:spPr>
    </xdr:pic>
    <xdr:clientData/>
  </xdr:twoCellAnchor>
  <xdr:twoCellAnchor editAs="oneCell">
    <xdr:from>
      <xdr:col>5</xdr:col>
      <xdr:colOff>1356724</xdr:colOff>
      <xdr:row>21</xdr:row>
      <xdr:rowOff>140571</xdr:rowOff>
    </xdr:from>
    <xdr:to>
      <xdr:col>6</xdr:col>
      <xdr:colOff>355135</xdr:colOff>
      <xdr:row>27</xdr:row>
      <xdr:rowOff>173860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7465579A-D03F-0EA7-163A-4C9587746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687900" y="4043247"/>
          <a:ext cx="1145397" cy="1145397"/>
        </a:xfrm>
        <a:prstGeom prst="rect">
          <a:avLst/>
        </a:prstGeom>
      </xdr:spPr>
    </xdr:pic>
    <xdr:clientData/>
  </xdr:twoCellAnchor>
  <xdr:twoCellAnchor editAs="oneCell">
    <xdr:from>
      <xdr:col>1</xdr:col>
      <xdr:colOff>1325078</xdr:colOff>
      <xdr:row>22</xdr:row>
      <xdr:rowOff>742</xdr:rowOff>
    </xdr:from>
    <xdr:to>
      <xdr:col>2</xdr:col>
      <xdr:colOff>376673</xdr:colOff>
      <xdr:row>28</xdr:row>
      <xdr:rowOff>87215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F8970726-0599-58E4-267C-976F1CA80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08254" y="4088769"/>
          <a:ext cx="1198581" cy="1198581"/>
        </a:xfrm>
        <a:prstGeom prst="rect">
          <a:avLst/>
        </a:prstGeom>
      </xdr:spPr>
    </xdr:pic>
    <xdr:clientData/>
  </xdr:twoCellAnchor>
  <xdr:twoCellAnchor editAs="oneCell">
    <xdr:from>
      <xdr:col>1</xdr:col>
      <xdr:colOff>1298334</xdr:colOff>
      <xdr:row>11</xdr:row>
      <xdr:rowOff>157433</xdr:rowOff>
    </xdr:from>
    <xdr:to>
      <xdr:col>2</xdr:col>
      <xdr:colOff>403416</xdr:colOff>
      <xdr:row>18</xdr:row>
      <xdr:rowOff>106893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D57F2136-A427-B885-5FC3-E50D67003D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1510" y="2201447"/>
          <a:ext cx="1252068" cy="1252068"/>
        </a:xfrm>
        <a:prstGeom prst="rect">
          <a:avLst/>
        </a:prstGeom>
      </xdr:spPr>
    </xdr:pic>
    <xdr:clientData/>
  </xdr:twoCellAnchor>
  <xdr:twoCellAnchor editAs="oneCell">
    <xdr:from>
      <xdr:col>5</xdr:col>
      <xdr:colOff>1347585</xdr:colOff>
      <xdr:row>11</xdr:row>
      <xdr:rowOff>153061</xdr:rowOff>
    </xdr:from>
    <xdr:to>
      <xdr:col>6</xdr:col>
      <xdr:colOff>364273</xdr:colOff>
      <xdr:row>18</xdr:row>
      <xdr:rowOff>14127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C14287B3-F798-0DA1-7916-2BA3CC257F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678761" y="2197075"/>
          <a:ext cx="1163674" cy="1163674"/>
        </a:xfrm>
        <a:prstGeom prst="rect">
          <a:avLst/>
        </a:prstGeom>
      </xdr:spPr>
    </xdr:pic>
    <xdr:clientData/>
  </xdr:twoCellAnchor>
  <xdr:twoCellAnchor editAs="oneCell">
    <xdr:from>
      <xdr:col>5</xdr:col>
      <xdr:colOff>1310535</xdr:colOff>
      <xdr:row>31</xdr:row>
      <xdr:rowOff>165269</xdr:rowOff>
    </xdr:from>
    <xdr:to>
      <xdr:col>6</xdr:col>
      <xdr:colOff>401323</xdr:colOff>
      <xdr:row>38</xdr:row>
      <xdr:rowOff>105583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AC4F5056-CE48-7D7F-962D-FEFF526B7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641711" y="5921458"/>
          <a:ext cx="1237774" cy="1237774"/>
        </a:xfrm>
        <a:prstGeom prst="rect">
          <a:avLst/>
        </a:prstGeom>
      </xdr:spPr>
    </xdr:pic>
    <xdr:clientData/>
  </xdr:twoCellAnchor>
  <xdr:twoCellAnchor editAs="oneCell">
    <xdr:from>
      <xdr:col>13</xdr:col>
      <xdr:colOff>1343493</xdr:colOff>
      <xdr:row>41</xdr:row>
      <xdr:rowOff>120402</xdr:rowOff>
    </xdr:from>
    <xdr:to>
      <xdr:col>14</xdr:col>
      <xdr:colOff>392332</xdr:colOff>
      <xdr:row>48</xdr:row>
      <xdr:rowOff>18768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575DCAA1-40B1-9864-FF2A-7CF5F2A28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70669" y="7730105"/>
          <a:ext cx="1195825" cy="1195825"/>
        </a:xfrm>
        <a:prstGeom prst="rect">
          <a:avLst/>
        </a:prstGeom>
      </xdr:spPr>
    </xdr:pic>
    <xdr:clientData/>
  </xdr:twoCellAnchor>
  <xdr:twoCellAnchor editAs="oneCell">
    <xdr:from>
      <xdr:col>13</xdr:col>
      <xdr:colOff>1364149</xdr:colOff>
      <xdr:row>21</xdr:row>
      <xdr:rowOff>179271</xdr:rowOff>
    </xdr:from>
    <xdr:to>
      <xdr:col>14</xdr:col>
      <xdr:colOff>371676</xdr:colOff>
      <xdr:row>28</xdr:row>
      <xdr:rowOff>36325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6C68E5D3-2880-518D-5646-C73E81DA9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91325" y="4081947"/>
          <a:ext cx="1154513" cy="1154513"/>
        </a:xfrm>
        <a:prstGeom prst="rect">
          <a:avLst/>
        </a:prstGeom>
      </xdr:spPr>
    </xdr:pic>
    <xdr:clientData/>
  </xdr:twoCellAnchor>
  <xdr:twoCellAnchor editAs="oneCell">
    <xdr:from>
      <xdr:col>13</xdr:col>
      <xdr:colOff>1318439</xdr:colOff>
      <xdr:row>31</xdr:row>
      <xdr:rowOff>143305</xdr:rowOff>
    </xdr:from>
    <xdr:to>
      <xdr:col>14</xdr:col>
      <xdr:colOff>417385</xdr:colOff>
      <xdr:row>38</xdr:row>
      <xdr:rowOff>91777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B839D27A-84AD-BB03-F1DC-ADB995853A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45615" y="5899494"/>
          <a:ext cx="1245932" cy="1245932"/>
        </a:xfrm>
        <a:prstGeom prst="rect">
          <a:avLst/>
        </a:prstGeom>
      </xdr:spPr>
    </xdr:pic>
    <xdr:clientData/>
  </xdr:twoCellAnchor>
  <xdr:twoCellAnchor editAs="oneCell">
    <xdr:from>
      <xdr:col>13</xdr:col>
      <xdr:colOff>1321358</xdr:colOff>
      <xdr:row>11</xdr:row>
      <xdr:rowOff>176249</xdr:rowOff>
    </xdr:from>
    <xdr:to>
      <xdr:col>14</xdr:col>
      <xdr:colOff>414467</xdr:colOff>
      <xdr:row>18</xdr:row>
      <xdr:rowOff>113736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62315E6-5465-8E01-8412-D5AD170AB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48534" y="2220263"/>
          <a:ext cx="1240095" cy="1240095"/>
        </a:xfrm>
        <a:prstGeom prst="rect">
          <a:avLst/>
        </a:prstGeom>
      </xdr:spPr>
    </xdr:pic>
    <xdr:clientData/>
  </xdr:twoCellAnchor>
  <xdr:twoCellAnchor editAs="oneCell">
    <xdr:from>
      <xdr:col>9</xdr:col>
      <xdr:colOff>1302142</xdr:colOff>
      <xdr:row>32</xdr:row>
      <xdr:rowOff>18978</xdr:rowOff>
    </xdr:from>
    <xdr:to>
      <xdr:col>10</xdr:col>
      <xdr:colOff>332779</xdr:colOff>
      <xdr:row>38</xdr:row>
      <xdr:rowOff>84493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D47E3D05-1408-2FD3-E851-33BCFDBE23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81318" y="5960519"/>
          <a:ext cx="1177623" cy="1177623"/>
        </a:xfrm>
        <a:prstGeom prst="rect">
          <a:avLst/>
        </a:prstGeom>
      </xdr:spPr>
    </xdr:pic>
    <xdr:clientData/>
  </xdr:twoCellAnchor>
  <xdr:twoCellAnchor editAs="oneCell">
    <xdr:from>
      <xdr:col>5</xdr:col>
      <xdr:colOff>1338382</xdr:colOff>
      <xdr:row>51</xdr:row>
      <xdr:rowOff>158496</xdr:rowOff>
    </xdr:from>
    <xdr:to>
      <xdr:col>6</xdr:col>
      <xdr:colOff>373476</xdr:colOff>
      <xdr:row>58</xdr:row>
      <xdr:rowOff>43116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3F4ECFD-0C72-1350-5C45-55707388D8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669558" y="9621712"/>
          <a:ext cx="1182080" cy="1182080"/>
        </a:xfrm>
        <a:prstGeom prst="rect">
          <a:avLst/>
        </a:prstGeom>
      </xdr:spPr>
    </xdr:pic>
    <xdr:clientData/>
  </xdr:twoCellAnchor>
  <xdr:twoCellAnchor editAs="oneCell">
    <xdr:from>
      <xdr:col>9</xdr:col>
      <xdr:colOff>1261708</xdr:colOff>
      <xdr:row>51</xdr:row>
      <xdr:rowOff>121282</xdr:rowOff>
    </xdr:from>
    <xdr:to>
      <xdr:col>10</xdr:col>
      <xdr:colOff>373213</xdr:colOff>
      <xdr:row>58</xdr:row>
      <xdr:rowOff>82313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CEB45433-B257-B622-5AAF-5BDAC4E7A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40884" y="9584498"/>
          <a:ext cx="1258491" cy="1258491"/>
        </a:xfrm>
        <a:prstGeom prst="rect">
          <a:avLst/>
        </a:prstGeom>
      </xdr:spPr>
    </xdr:pic>
    <xdr:clientData/>
  </xdr:twoCellAnchor>
  <xdr:twoCellAnchor editAs="oneCell">
    <xdr:from>
      <xdr:col>1</xdr:col>
      <xdr:colOff>1322453</xdr:colOff>
      <xdr:row>42</xdr:row>
      <xdr:rowOff>16990</xdr:rowOff>
    </xdr:from>
    <xdr:to>
      <xdr:col>2</xdr:col>
      <xdr:colOff>379298</xdr:colOff>
      <xdr:row>48</xdr:row>
      <xdr:rowOff>108713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E71EE7DD-6F3E-7F55-025B-69C68B836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05629" y="7812044"/>
          <a:ext cx="1203831" cy="1203831"/>
        </a:xfrm>
        <a:prstGeom prst="rect">
          <a:avLst/>
        </a:prstGeom>
      </xdr:spPr>
    </xdr:pic>
    <xdr:clientData/>
  </xdr:twoCellAnchor>
  <xdr:twoCellAnchor editAs="oneCell">
    <xdr:from>
      <xdr:col>13</xdr:col>
      <xdr:colOff>1362266</xdr:colOff>
      <xdr:row>1</xdr:row>
      <xdr:rowOff>172992</xdr:rowOff>
    </xdr:from>
    <xdr:to>
      <xdr:col>14</xdr:col>
      <xdr:colOff>373558</xdr:colOff>
      <xdr:row>8</xdr:row>
      <xdr:rowOff>33810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7B86258-4C98-11EC-B63F-D1EFF0112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89442" y="358343"/>
          <a:ext cx="1158278" cy="11582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openxmlformats.org/officeDocument/2006/relationships/image" Target="../media/image1.emf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3"/>
  <dimension ref="A1:N361"/>
  <sheetViews>
    <sheetView tabSelected="1" zoomScale="130" zoomScaleNormal="130" workbookViewId="0">
      <selection activeCell="D12" sqref="D12"/>
    </sheetView>
  </sheetViews>
  <sheetFormatPr baseColWidth="10" defaultColWidth="11.5546875" defaultRowHeight="14.4" x14ac:dyDescent="0.3"/>
  <cols>
    <col min="1" max="1" width="7.88671875" style="45" bestFit="1" customWidth="1"/>
    <col min="2" max="2" width="25.44140625" style="6" bestFit="1" customWidth="1"/>
    <col min="3" max="3" width="5.5546875" style="21" bestFit="1" customWidth="1"/>
    <col min="4" max="4" width="3.109375" style="5" customWidth="1"/>
    <col min="5" max="5" width="4" style="6" customWidth="1"/>
    <col min="6" max="6" width="8" style="6" bestFit="1" customWidth="1"/>
    <col min="7" max="7" width="28.5546875" style="6" customWidth="1"/>
    <col min="8" max="8" width="7.88671875" style="6" bestFit="1" customWidth="1"/>
    <col min="9" max="9" width="7.109375" style="6" bestFit="1" customWidth="1"/>
    <col min="10" max="10" width="7.44140625" style="5" bestFit="1" customWidth="1"/>
    <col min="11" max="11" width="19.5546875" style="6" bestFit="1" customWidth="1"/>
    <col min="12" max="12" width="11.5546875" style="6"/>
    <col min="13" max="13" width="15.88671875" style="6" customWidth="1"/>
    <col min="14" max="16384" width="11.5546875" style="6"/>
  </cols>
  <sheetData>
    <row r="1" spans="1:14" x14ac:dyDescent="0.3">
      <c r="A1" s="61" t="s">
        <v>0</v>
      </c>
      <c r="B1" s="62" t="s">
        <v>1</v>
      </c>
      <c r="C1" s="63" t="s">
        <v>2</v>
      </c>
      <c r="E1" s="5"/>
      <c r="F1" s="5"/>
      <c r="G1" s="5"/>
      <c r="H1" s="5"/>
      <c r="I1" s="5"/>
    </row>
    <row r="2" spans="1:14" ht="15" customHeight="1" x14ac:dyDescent="0.3">
      <c r="A2" s="57">
        <v>140</v>
      </c>
      <c r="B2" s="58" t="s">
        <v>9</v>
      </c>
      <c r="C2" s="57">
        <v>6</v>
      </c>
      <c r="E2" s="5"/>
      <c r="F2" s="5"/>
      <c r="G2" s="5"/>
      <c r="H2" s="5"/>
      <c r="I2" s="5"/>
    </row>
    <row r="3" spans="1:14" ht="15" customHeight="1" x14ac:dyDescent="0.3">
      <c r="A3" s="51">
        <v>127</v>
      </c>
      <c r="B3" s="52" t="s">
        <v>10</v>
      </c>
      <c r="C3" s="51">
        <v>5</v>
      </c>
      <c r="E3" s="5"/>
      <c r="F3" s="5"/>
      <c r="G3" s="5"/>
      <c r="H3" s="5"/>
      <c r="I3" s="5"/>
    </row>
    <row r="4" spans="1:14" x14ac:dyDescent="0.3">
      <c r="A4" s="53">
        <v>7</v>
      </c>
      <c r="B4" s="54" t="s">
        <v>202</v>
      </c>
      <c r="C4" s="53">
        <v>4</v>
      </c>
      <c r="E4" s="5"/>
      <c r="F4" s="5"/>
      <c r="G4" s="5"/>
      <c r="H4" s="5"/>
      <c r="I4" s="5"/>
      <c r="N4" s="7"/>
    </row>
    <row r="5" spans="1:14" x14ac:dyDescent="0.3">
      <c r="A5" s="53">
        <v>10</v>
      </c>
      <c r="B5" s="54" t="s">
        <v>20</v>
      </c>
      <c r="C5" s="53">
        <v>4</v>
      </c>
      <c r="E5" s="5"/>
      <c r="F5" s="5"/>
      <c r="G5" s="5"/>
      <c r="H5" s="5"/>
      <c r="I5" s="5"/>
    </row>
    <row r="6" spans="1:14" x14ac:dyDescent="0.3">
      <c r="A6" s="53">
        <v>137</v>
      </c>
      <c r="B6" s="54" t="s">
        <v>203</v>
      </c>
      <c r="C6" s="53">
        <v>4</v>
      </c>
      <c r="E6" s="5"/>
      <c r="F6" s="5"/>
      <c r="G6" s="5"/>
      <c r="H6" s="5"/>
      <c r="I6" s="5"/>
    </row>
    <row r="7" spans="1:14" x14ac:dyDescent="0.3">
      <c r="A7" s="55">
        <v>6</v>
      </c>
      <c r="B7" s="56" t="s">
        <v>204</v>
      </c>
      <c r="C7" s="55">
        <v>3</v>
      </c>
      <c r="E7" s="5"/>
      <c r="F7" s="5"/>
      <c r="G7" s="5"/>
      <c r="H7" s="5"/>
      <c r="I7" s="5"/>
    </row>
    <row r="8" spans="1:14" x14ac:dyDescent="0.3">
      <c r="A8" s="55">
        <v>8</v>
      </c>
      <c r="B8" s="56" t="s">
        <v>11</v>
      </c>
      <c r="C8" s="55">
        <v>3</v>
      </c>
      <c r="E8" s="5"/>
      <c r="F8" s="5"/>
      <c r="G8" s="5"/>
      <c r="H8" s="5"/>
      <c r="I8" s="5"/>
    </row>
    <row r="9" spans="1:14" x14ac:dyDescent="0.3">
      <c r="A9" s="55">
        <v>12</v>
      </c>
      <c r="B9" s="56" t="s">
        <v>205</v>
      </c>
      <c r="C9" s="55">
        <v>3</v>
      </c>
      <c r="E9" s="5"/>
      <c r="F9" s="5"/>
      <c r="G9" s="5"/>
      <c r="H9" s="5"/>
      <c r="I9" s="5"/>
    </row>
    <row r="10" spans="1:14" x14ac:dyDescent="0.3">
      <c r="A10" s="55">
        <v>13</v>
      </c>
      <c r="B10" s="56" t="s">
        <v>52</v>
      </c>
      <c r="C10" s="55">
        <v>3</v>
      </c>
      <c r="E10" s="5"/>
      <c r="F10" s="5"/>
      <c r="G10" s="5"/>
      <c r="H10" s="5"/>
      <c r="I10" s="5"/>
    </row>
    <row r="11" spans="1:14" x14ac:dyDescent="0.3">
      <c r="A11" s="55">
        <v>17</v>
      </c>
      <c r="B11" s="56" t="s">
        <v>206</v>
      </c>
      <c r="C11" s="55">
        <v>3</v>
      </c>
      <c r="E11" s="5"/>
      <c r="F11" s="5"/>
      <c r="G11" s="5"/>
      <c r="H11" s="5"/>
      <c r="I11" s="5"/>
    </row>
    <row r="12" spans="1:14" x14ac:dyDescent="0.3">
      <c r="A12" s="55">
        <v>18</v>
      </c>
      <c r="B12" s="56" t="s">
        <v>33</v>
      </c>
      <c r="C12" s="55">
        <v>3</v>
      </c>
      <c r="E12" s="5"/>
      <c r="F12" s="5"/>
      <c r="G12" s="5"/>
      <c r="H12" s="5"/>
      <c r="I12" s="5"/>
    </row>
    <row r="13" spans="1:14" ht="15.6" x14ac:dyDescent="0.35">
      <c r="A13" s="55">
        <v>28</v>
      </c>
      <c r="B13" s="56" t="s">
        <v>36</v>
      </c>
      <c r="C13" s="55">
        <v>3</v>
      </c>
      <c r="F13" s="8"/>
      <c r="G13" s="8"/>
      <c r="H13" s="9" t="s">
        <v>3</v>
      </c>
      <c r="J13" s="26" t="str">
        <f>IF(I23&lt;24, "Completa tu equipo hasta los 24 puntos", "")</f>
        <v>Completa tu equipo hasta los 24 puntos</v>
      </c>
      <c r="K13" s="23"/>
    </row>
    <row r="14" spans="1:14" ht="15.6" customHeight="1" x14ac:dyDescent="0.3">
      <c r="A14" s="55">
        <v>36</v>
      </c>
      <c r="B14" s="56" t="s">
        <v>46</v>
      </c>
      <c r="C14" s="55">
        <v>3</v>
      </c>
      <c r="E14" s="64" t="s">
        <v>8</v>
      </c>
      <c r="F14" s="10"/>
      <c r="G14" s="18" t="str">
        <f t="shared" ref="G14:G24" si="0">IF(F14="","",VLOOKUP(F14,$A$2:$C$253,2,FALSE))</f>
        <v/>
      </c>
      <c r="H14" s="18" t="str">
        <f>IF(F14="","",VLOOKUP(F14,$A$2:$C$169,3,FALSE))</f>
        <v/>
      </c>
      <c r="I14" s="11">
        <v>1</v>
      </c>
    </row>
    <row r="15" spans="1:14" x14ac:dyDescent="0.3">
      <c r="A15" s="55">
        <v>44</v>
      </c>
      <c r="B15" s="56" t="s">
        <v>207</v>
      </c>
      <c r="C15" s="55">
        <v>3</v>
      </c>
      <c r="E15" s="64"/>
      <c r="F15" s="10"/>
      <c r="G15" s="18" t="str">
        <f t="shared" si="0"/>
        <v/>
      </c>
      <c r="H15" s="18" t="str">
        <f t="shared" ref="H15:H24" si="1">IF(F15="","",VLOOKUP(F15,$A$2:$C$253,3,FALSE))</f>
        <v/>
      </c>
      <c r="I15" s="11">
        <v>2</v>
      </c>
    </row>
    <row r="16" spans="1:14" x14ac:dyDescent="0.3">
      <c r="A16" s="55">
        <v>50</v>
      </c>
      <c r="B16" s="56" t="s">
        <v>208</v>
      </c>
      <c r="C16" s="55">
        <v>3</v>
      </c>
      <c r="E16" s="64"/>
      <c r="F16" s="10"/>
      <c r="G16" s="18" t="str">
        <f t="shared" si="0"/>
        <v/>
      </c>
      <c r="H16" s="18" t="str">
        <f t="shared" si="1"/>
        <v/>
      </c>
      <c r="I16" s="11">
        <v>3</v>
      </c>
    </row>
    <row r="17" spans="1:12" x14ac:dyDescent="0.3">
      <c r="A17" s="55">
        <v>52</v>
      </c>
      <c r="B17" s="56" t="s">
        <v>209</v>
      </c>
      <c r="C17" s="55">
        <v>3</v>
      </c>
      <c r="E17" s="64"/>
      <c r="F17" s="10"/>
      <c r="G17" s="18" t="str">
        <f t="shared" si="0"/>
        <v/>
      </c>
      <c r="H17" s="18" t="str">
        <f t="shared" si="1"/>
        <v/>
      </c>
      <c r="I17" s="11">
        <v>4</v>
      </c>
    </row>
    <row r="18" spans="1:12" x14ac:dyDescent="0.3">
      <c r="A18" s="55">
        <v>54</v>
      </c>
      <c r="B18" s="56" t="s">
        <v>14</v>
      </c>
      <c r="C18" s="55">
        <v>3</v>
      </c>
      <c r="E18" s="64"/>
      <c r="F18" s="10"/>
      <c r="G18" s="18" t="str">
        <f t="shared" si="0"/>
        <v/>
      </c>
      <c r="H18" s="18" t="str">
        <f t="shared" si="1"/>
        <v/>
      </c>
      <c r="I18" s="11">
        <v>5</v>
      </c>
    </row>
    <row r="19" spans="1:12" x14ac:dyDescent="0.3">
      <c r="A19" s="55">
        <v>58</v>
      </c>
      <c r="B19" s="56" t="s">
        <v>15</v>
      </c>
      <c r="C19" s="55">
        <v>3</v>
      </c>
      <c r="E19" s="64"/>
      <c r="F19" s="10"/>
      <c r="G19" s="18" t="str">
        <f t="shared" si="0"/>
        <v/>
      </c>
      <c r="H19" s="18" t="str">
        <f t="shared" si="1"/>
        <v/>
      </c>
      <c r="I19" s="11">
        <v>6</v>
      </c>
    </row>
    <row r="20" spans="1:12" x14ac:dyDescent="0.3">
      <c r="A20" s="55">
        <v>59</v>
      </c>
      <c r="B20" s="56" t="s">
        <v>210</v>
      </c>
      <c r="C20" s="55">
        <v>3</v>
      </c>
      <c r="E20" s="64"/>
      <c r="F20" s="10"/>
      <c r="G20" s="18" t="str">
        <f t="shared" si="0"/>
        <v/>
      </c>
      <c r="H20" s="18" t="str">
        <f t="shared" si="1"/>
        <v/>
      </c>
      <c r="I20" s="11">
        <v>7</v>
      </c>
    </row>
    <row r="21" spans="1:12" x14ac:dyDescent="0.3">
      <c r="A21" s="55">
        <v>81</v>
      </c>
      <c r="B21" s="56" t="s">
        <v>47</v>
      </c>
      <c r="C21" s="55">
        <v>3</v>
      </c>
      <c r="E21" s="64"/>
      <c r="F21" s="10"/>
      <c r="G21" s="18" t="str">
        <f t="shared" si="0"/>
        <v/>
      </c>
      <c r="H21" s="18" t="str">
        <f t="shared" si="1"/>
        <v/>
      </c>
      <c r="I21" s="11">
        <v>8</v>
      </c>
    </row>
    <row r="22" spans="1:12" ht="15" thickBot="1" x14ac:dyDescent="0.35">
      <c r="A22" s="55">
        <v>86</v>
      </c>
      <c r="B22" s="56" t="s">
        <v>211</v>
      </c>
      <c r="C22" s="55">
        <v>3</v>
      </c>
      <c r="E22" s="64"/>
      <c r="F22" s="10"/>
      <c r="G22" s="18" t="str">
        <f t="shared" si="0"/>
        <v/>
      </c>
      <c r="H22" s="18" t="str">
        <f t="shared" si="1"/>
        <v/>
      </c>
      <c r="I22" s="11">
        <v>9</v>
      </c>
    </row>
    <row r="23" spans="1:12" ht="18.600000000000001" thickBot="1" x14ac:dyDescent="0.4">
      <c r="A23" s="55">
        <v>115</v>
      </c>
      <c r="B23" s="56" t="s">
        <v>212</v>
      </c>
      <c r="C23" s="55">
        <v>3</v>
      </c>
      <c r="E23" s="12" t="s">
        <v>6</v>
      </c>
      <c r="F23" s="13"/>
      <c r="G23" s="19" t="str">
        <f t="shared" si="0"/>
        <v/>
      </c>
      <c r="H23" s="19" t="str">
        <f t="shared" si="1"/>
        <v/>
      </c>
      <c r="I23" s="27">
        <f>SUM(H14:H22)</f>
        <v>0</v>
      </c>
      <c r="J23" s="24" t="str">
        <f>IF(I23&gt;24, "Límite superado. Revisa el equipo", "")</f>
        <v/>
      </c>
    </row>
    <row r="24" spans="1:12" ht="18" x14ac:dyDescent="0.35">
      <c r="A24" s="55">
        <v>125</v>
      </c>
      <c r="B24" s="56" t="s">
        <v>19</v>
      </c>
      <c r="C24" s="55">
        <v>3</v>
      </c>
      <c r="E24" s="12" t="s">
        <v>7</v>
      </c>
      <c r="F24" s="13"/>
      <c r="G24" s="19" t="str">
        <f t="shared" si="0"/>
        <v/>
      </c>
      <c r="H24" s="19" t="str">
        <f t="shared" si="1"/>
        <v/>
      </c>
      <c r="I24" s="14" t="s">
        <v>5</v>
      </c>
      <c r="J24" s="30" t="str">
        <f>IF(AND(ISNUMBER(H23),H23&gt;1),"El reserva elegido no es correcto. Cámbialo","")&amp;IF(AND(ISNUMBER(H24),H24&gt;1),"El reserva elegido no es correcto. Cámbialo","")</f>
        <v/>
      </c>
      <c r="L24" s="24"/>
    </row>
    <row r="25" spans="1:12" ht="16.2" x14ac:dyDescent="0.35">
      <c r="A25" s="55">
        <v>134</v>
      </c>
      <c r="B25" s="56" t="s">
        <v>213</v>
      </c>
      <c r="C25" s="55">
        <v>3</v>
      </c>
      <c r="F25" s="8"/>
      <c r="G25" s="8"/>
      <c r="H25" s="9" t="s">
        <v>3</v>
      </c>
      <c r="J25" s="26" t="str">
        <f>IF(I35&lt;24, "Completa tu equipo hasta los 24 puntos", "")</f>
        <v>Completa tu equipo hasta los 24 puntos</v>
      </c>
      <c r="K25" s="25"/>
    </row>
    <row r="26" spans="1:12" ht="15.6" customHeight="1" x14ac:dyDescent="0.3">
      <c r="A26" s="55">
        <v>146</v>
      </c>
      <c r="B26" s="56" t="s">
        <v>214</v>
      </c>
      <c r="C26" s="55">
        <v>3</v>
      </c>
      <c r="E26" s="64" t="s">
        <v>8</v>
      </c>
      <c r="F26" s="10"/>
      <c r="G26" s="18" t="str">
        <f t="shared" ref="G26:G36" si="2">IF(F26="","",VLOOKUP(F26,$A$2:$C$253,2,FALSE))</f>
        <v/>
      </c>
      <c r="H26" s="18" t="str">
        <f>IF(F26="","",VLOOKUP(F26,$A$2:$C$169,3,FALSE))</f>
        <v/>
      </c>
      <c r="I26" s="11">
        <v>1</v>
      </c>
    </row>
    <row r="27" spans="1:12" x14ac:dyDescent="0.3">
      <c r="A27" s="55">
        <v>166</v>
      </c>
      <c r="B27" s="56" t="s">
        <v>215</v>
      </c>
      <c r="C27" s="55">
        <v>3</v>
      </c>
      <c r="E27" s="64"/>
      <c r="F27" s="10"/>
      <c r="G27" s="18" t="str">
        <f t="shared" si="2"/>
        <v/>
      </c>
      <c r="H27" s="18" t="str">
        <f t="shared" ref="H27:H36" si="3">IF(F27="","",VLOOKUP(F27,$A$2:$C$253,3,FALSE))</f>
        <v/>
      </c>
      <c r="I27" s="11">
        <v>2</v>
      </c>
    </row>
    <row r="28" spans="1:12" x14ac:dyDescent="0.3">
      <c r="A28" s="49">
        <v>4</v>
      </c>
      <c r="B28" s="50" t="s">
        <v>216</v>
      </c>
      <c r="C28" s="49">
        <v>2</v>
      </c>
      <c r="E28" s="64"/>
      <c r="F28" s="10"/>
      <c r="G28" s="18" t="str">
        <f t="shared" si="2"/>
        <v/>
      </c>
      <c r="H28" s="18" t="str">
        <f t="shared" si="3"/>
        <v/>
      </c>
      <c r="I28" s="11">
        <v>3</v>
      </c>
    </row>
    <row r="29" spans="1:12" x14ac:dyDescent="0.3">
      <c r="A29" s="49">
        <v>5</v>
      </c>
      <c r="B29" s="50" t="s">
        <v>217</v>
      </c>
      <c r="C29" s="49">
        <v>2</v>
      </c>
      <c r="E29" s="64"/>
      <c r="F29" s="10"/>
      <c r="G29" s="18" t="str">
        <f t="shared" si="2"/>
        <v/>
      </c>
      <c r="H29" s="18" t="str">
        <f t="shared" si="3"/>
        <v/>
      </c>
      <c r="I29" s="11">
        <v>4</v>
      </c>
    </row>
    <row r="30" spans="1:12" x14ac:dyDescent="0.3">
      <c r="A30" s="49">
        <v>14</v>
      </c>
      <c r="B30" s="50" t="s">
        <v>53</v>
      </c>
      <c r="C30" s="49">
        <v>2</v>
      </c>
      <c r="E30" s="64"/>
      <c r="F30" s="10"/>
      <c r="G30" s="18" t="str">
        <f t="shared" si="2"/>
        <v/>
      </c>
      <c r="H30" s="18" t="str">
        <f t="shared" si="3"/>
        <v/>
      </c>
      <c r="I30" s="11">
        <v>5</v>
      </c>
    </row>
    <row r="31" spans="1:12" x14ac:dyDescent="0.3">
      <c r="A31" s="49">
        <v>15</v>
      </c>
      <c r="B31" s="50" t="s">
        <v>56</v>
      </c>
      <c r="C31" s="49">
        <v>2</v>
      </c>
      <c r="E31" s="64"/>
      <c r="F31" s="10"/>
      <c r="G31" s="18" t="str">
        <f t="shared" si="2"/>
        <v/>
      </c>
      <c r="H31" s="18" t="str">
        <f t="shared" si="3"/>
        <v/>
      </c>
      <c r="I31" s="11">
        <v>6</v>
      </c>
    </row>
    <row r="32" spans="1:12" x14ac:dyDescent="0.3">
      <c r="A32" s="49">
        <v>20</v>
      </c>
      <c r="B32" s="50" t="s">
        <v>218</v>
      </c>
      <c r="C32" s="49">
        <v>2</v>
      </c>
      <c r="E32" s="64"/>
      <c r="F32" s="10"/>
      <c r="G32" s="18" t="str">
        <f t="shared" si="2"/>
        <v/>
      </c>
      <c r="H32" s="18" t="str">
        <f t="shared" si="3"/>
        <v/>
      </c>
      <c r="I32" s="11">
        <v>7</v>
      </c>
    </row>
    <row r="33" spans="1:11" x14ac:dyDescent="0.3">
      <c r="A33" s="49">
        <v>23</v>
      </c>
      <c r="B33" s="50" t="s">
        <v>31</v>
      </c>
      <c r="C33" s="49">
        <v>2</v>
      </c>
      <c r="E33" s="64"/>
      <c r="F33" s="10"/>
      <c r="G33" s="18" t="str">
        <f t="shared" si="2"/>
        <v/>
      </c>
      <c r="H33" s="18" t="str">
        <f t="shared" si="3"/>
        <v/>
      </c>
      <c r="I33" s="11">
        <v>8</v>
      </c>
    </row>
    <row r="34" spans="1:11" ht="15" thickBot="1" x14ac:dyDescent="0.35">
      <c r="A34" s="49">
        <v>25</v>
      </c>
      <c r="B34" s="50" t="s">
        <v>219</v>
      </c>
      <c r="C34" s="49">
        <v>2</v>
      </c>
      <c r="E34" s="64"/>
      <c r="F34" s="10"/>
      <c r="G34" s="18" t="str">
        <f t="shared" si="2"/>
        <v/>
      </c>
      <c r="H34" s="18" t="str">
        <f t="shared" si="3"/>
        <v/>
      </c>
      <c r="I34" s="11">
        <v>9</v>
      </c>
    </row>
    <row r="35" spans="1:11" ht="18.600000000000001" thickBot="1" x14ac:dyDescent="0.4">
      <c r="A35" s="49">
        <v>29</v>
      </c>
      <c r="B35" s="50" t="s">
        <v>220</v>
      </c>
      <c r="C35" s="49">
        <v>2</v>
      </c>
      <c r="E35" s="12" t="s">
        <v>6</v>
      </c>
      <c r="F35" s="13"/>
      <c r="G35" s="19" t="str">
        <f t="shared" si="2"/>
        <v/>
      </c>
      <c r="H35" s="19" t="str">
        <f t="shared" si="3"/>
        <v/>
      </c>
      <c r="I35" s="28">
        <f>SUM(H26:H34)</f>
        <v>0</v>
      </c>
      <c r="J35" s="24" t="str">
        <f>IF(I35&gt;24, "Límite superado. Revisa el equipo", "")</f>
        <v/>
      </c>
      <c r="K35" s="24"/>
    </row>
    <row r="36" spans="1:11" ht="18" x14ac:dyDescent="0.35">
      <c r="A36" s="49">
        <v>32</v>
      </c>
      <c r="B36" s="50" t="s">
        <v>221</v>
      </c>
      <c r="C36" s="49">
        <v>2</v>
      </c>
      <c r="E36" s="12" t="s">
        <v>7</v>
      </c>
      <c r="F36" s="13"/>
      <c r="G36" s="19" t="str">
        <f t="shared" si="2"/>
        <v/>
      </c>
      <c r="H36" s="19" t="str">
        <f t="shared" si="3"/>
        <v/>
      </c>
      <c r="I36" s="14" t="s">
        <v>5</v>
      </c>
      <c r="J36" s="30" t="str">
        <f>IF(AND(ISNUMBER(H35),H35&gt;1),"El reserva elegido no es correcto. Cámbialo","")&amp;IF(AND(ISNUMBER(H36),H36&gt;1),"El reserva elegido no es correcto. Cámbialo","")</f>
        <v/>
      </c>
    </row>
    <row r="37" spans="1:11" ht="15.6" x14ac:dyDescent="0.35">
      <c r="A37" s="49">
        <v>42</v>
      </c>
      <c r="B37" s="50" t="s">
        <v>127</v>
      </c>
      <c r="C37" s="49">
        <v>2</v>
      </c>
      <c r="F37" s="8"/>
      <c r="G37" s="8"/>
      <c r="H37" s="9" t="s">
        <v>3</v>
      </c>
      <c r="J37" s="26" t="str">
        <f>IF(I47&lt;24, "Completa tu equipo hasta los 24 puntos", "")</f>
        <v>Completa tu equipo hasta los 24 puntos</v>
      </c>
    </row>
    <row r="38" spans="1:11" ht="16.2" customHeight="1" x14ac:dyDescent="0.3">
      <c r="A38" s="49">
        <v>46</v>
      </c>
      <c r="B38" s="50" t="s">
        <v>222</v>
      </c>
      <c r="C38" s="49">
        <v>2</v>
      </c>
      <c r="E38" s="64" t="s">
        <v>8</v>
      </c>
      <c r="F38" s="10"/>
      <c r="G38" s="18" t="str">
        <f t="shared" ref="G38:G48" si="4">IF(F38="","",VLOOKUP(F38,$A$2:$C$253,2,FALSE))</f>
        <v/>
      </c>
      <c r="H38" s="18" t="str">
        <f>IF(F38="","",VLOOKUP(F38,$A$2:$C$169,3,FALSE))</f>
        <v/>
      </c>
      <c r="I38" s="11">
        <v>1</v>
      </c>
    </row>
    <row r="39" spans="1:11" x14ac:dyDescent="0.3">
      <c r="A39" s="49">
        <v>51</v>
      </c>
      <c r="B39" s="50" t="s">
        <v>223</v>
      </c>
      <c r="C39" s="49">
        <v>2</v>
      </c>
      <c r="E39" s="64"/>
      <c r="F39" s="10"/>
      <c r="G39" s="18" t="str">
        <f t="shared" si="4"/>
        <v/>
      </c>
      <c r="H39" s="18" t="str">
        <f t="shared" ref="H39:H48" si="5">IF(F39="","",VLOOKUP(F39,$A$2:$C$253,3,FALSE))</f>
        <v/>
      </c>
      <c r="I39" s="11">
        <v>2</v>
      </c>
    </row>
    <row r="40" spans="1:11" x14ac:dyDescent="0.3">
      <c r="A40" s="49">
        <v>57</v>
      </c>
      <c r="B40" s="50" t="s">
        <v>41</v>
      </c>
      <c r="C40" s="49">
        <v>2</v>
      </c>
      <c r="E40" s="64"/>
      <c r="F40" s="10"/>
      <c r="G40" s="18" t="str">
        <f t="shared" si="4"/>
        <v/>
      </c>
      <c r="H40" s="18" t="str">
        <f t="shared" si="5"/>
        <v/>
      </c>
      <c r="I40" s="11">
        <v>3</v>
      </c>
    </row>
    <row r="41" spans="1:11" x14ac:dyDescent="0.3">
      <c r="A41" s="49">
        <v>62</v>
      </c>
      <c r="B41" s="50" t="s">
        <v>224</v>
      </c>
      <c r="C41" s="49">
        <v>2</v>
      </c>
      <c r="E41" s="64"/>
      <c r="F41" s="10"/>
      <c r="G41" s="18" t="str">
        <f t="shared" si="4"/>
        <v/>
      </c>
      <c r="H41" s="18" t="str">
        <f t="shared" si="5"/>
        <v/>
      </c>
      <c r="I41" s="11">
        <v>4</v>
      </c>
    </row>
    <row r="42" spans="1:11" x14ac:dyDescent="0.3">
      <c r="A42" s="49">
        <v>65</v>
      </c>
      <c r="B42" s="50" t="s">
        <v>38</v>
      </c>
      <c r="C42" s="49">
        <v>2</v>
      </c>
      <c r="E42" s="64"/>
      <c r="F42" s="10"/>
      <c r="G42" s="18" t="str">
        <f t="shared" si="4"/>
        <v/>
      </c>
      <c r="H42" s="18" t="str">
        <f t="shared" si="5"/>
        <v/>
      </c>
      <c r="I42" s="11">
        <v>5</v>
      </c>
    </row>
    <row r="43" spans="1:11" x14ac:dyDescent="0.3">
      <c r="A43" s="49">
        <v>68</v>
      </c>
      <c r="B43" s="50" t="s">
        <v>225</v>
      </c>
      <c r="C43" s="49">
        <v>2</v>
      </c>
      <c r="E43" s="64"/>
      <c r="F43" s="10"/>
      <c r="G43" s="18" t="str">
        <f t="shared" si="4"/>
        <v/>
      </c>
      <c r="H43" s="18" t="str">
        <f t="shared" si="5"/>
        <v/>
      </c>
      <c r="I43" s="11">
        <v>6</v>
      </c>
    </row>
    <row r="44" spans="1:11" x14ac:dyDescent="0.3">
      <c r="A44" s="49">
        <v>69</v>
      </c>
      <c r="B44" s="50" t="s">
        <v>131</v>
      </c>
      <c r="C44" s="49">
        <v>2</v>
      </c>
      <c r="E44" s="64"/>
      <c r="F44" s="10"/>
      <c r="G44" s="18" t="str">
        <f t="shared" si="4"/>
        <v/>
      </c>
      <c r="H44" s="18" t="str">
        <f t="shared" si="5"/>
        <v/>
      </c>
      <c r="I44" s="11">
        <v>7</v>
      </c>
    </row>
    <row r="45" spans="1:11" x14ac:dyDescent="0.3">
      <c r="A45" s="49">
        <v>75</v>
      </c>
      <c r="B45" s="50" t="s">
        <v>226</v>
      </c>
      <c r="C45" s="49">
        <v>2</v>
      </c>
      <c r="E45" s="64"/>
      <c r="F45" s="10"/>
      <c r="G45" s="18" t="str">
        <f t="shared" si="4"/>
        <v/>
      </c>
      <c r="H45" s="18" t="str">
        <f t="shared" si="5"/>
        <v/>
      </c>
      <c r="I45" s="11">
        <v>8</v>
      </c>
    </row>
    <row r="46" spans="1:11" ht="15" thickBot="1" x14ac:dyDescent="0.35">
      <c r="A46" s="49">
        <v>77</v>
      </c>
      <c r="B46" s="50" t="s">
        <v>85</v>
      </c>
      <c r="C46" s="49">
        <v>2</v>
      </c>
      <c r="E46" s="64"/>
      <c r="F46" s="10"/>
      <c r="G46" s="18" t="str">
        <f t="shared" si="4"/>
        <v/>
      </c>
      <c r="H46" s="18" t="str">
        <f t="shared" si="5"/>
        <v/>
      </c>
      <c r="I46" s="11">
        <v>9</v>
      </c>
    </row>
    <row r="47" spans="1:11" ht="18.600000000000001" thickBot="1" x14ac:dyDescent="0.4">
      <c r="A47" s="49">
        <v>83</v>
      </c>
      <c r="B47" s="50" t="s">
        <v>227</v>
      </c>
      <c r="C47" s="49">
        <v>2</v>
      </c>
      <c r="E47" s="12" t="s">
        <v>6</v>
      </c>
      <c r="F47" s="13"/>
      <c r="G47" s="19" t="str">
        <f t="shared" si="4"/>
        <v/>
      </c>
      <c r="H47" s="19" t="str">
        <f t="shared" si="5"/>
        <v/>
      </c>
      <c r="I47" s="28">
        <f>SUM(H38:H46)</f>
        <v>0</v>
      </c>
      <c r="J47" s="24" t="str">
        <f>IF(I47&gt;24, "Límite superado. Revisa el equipo", "")</f>
        <v/>
      </c>
    </row>
    <row r="48" spans="1:11" ht="18" x14ac:dyDescent="0.35">
      <c r="A48" s="49">
        <v>85</v>
      </c>
      <c r="B48" s="50" t="s">
        <v>59</v>
      </c>
      <c r="C48" s="49">
        <v>2</v>
      </c>
      <c r="E48" s="12" t="s">
        <v>7</v>
      </c>
      <c r="F48" s="13"/>
      <c r="G48" s="19" t="str">
        <f t="shared" si="4"/>
        <v/>
      </c>
      <c r="H48" s="19" t="str">
        <f t="shared" si="5"/>
        <v/>
      </c>
      <c r="I48" s="14" t="s">
        <v>5</v>
      </c>
      <c r="J48" s="30" t="str">
        <f>IF(AND(ISNUMBER(H47),H47&gt;1),"El reserva elegido no es correcto. Cámbialo","")&amp;IF(AND(ISNUMBER(H48),H48&gt;1),"El reserva elegido no es correcto. Cámbialo","")</f>
        <v/>
      </c>
    </row>
    <row r="49" spans="1:10" ht="15.6" x14ac:dyDescent="0.35">
      <c r="A49" s="49">
        <v>87</v>
      </c>
      <c r="B49" s="50" t="s">
        <v>228</v>
      </c>
      <c r="C49" s="49">
        <v>2</v>
      </c>
      <c r="F49" s="8"/>
      <c r="G49" s="8"/>
      <c r="H49" s="9" t="s">
        <v>3</v>
      </c>
      <c r="J49" s="26" t="str">
        <f>IF(I59&lt;24, "Completa tu equipo hasta los 24 puntos", "")</f>
        <v>Completa tu equipo hasta los 24 puntos</v>
      </c>
    </row>
    <row r="50" spans="1:10" ht="16.2" customHeight="1" x14ac:dyDescent="0.3">
      <c r="A50" s="49">
        <v>90</v>
      </c>
      <c r="B50" s="50" t="s">
        <v>102</v>
      </c>
      <c r="C50" s="49">
        <v>2</v>
      </c>
      <c r="E50" s="64" t="s">
        <v>8</v>
      </c>
      <c r="F50" s="10"/>
      <c r="G50" s="18" t="str">
        <f t="shared" ref="G50:G60" si="6">IF(F50="","",VLOOKUP(F50,$A$2:$C$253,2,FALSE))</f>
        <v/>
      </c>
      <c r="H50" s="18" t="str">
        <f>IF(F50="","",VLOOKUP(F50,$A$2:$C$169,3,FALSE))</f>
        <v/>
      </c>
      <c r="I50" s="11">
        <v>1</v>
      </c>
    </row>
    <row r="51" spans="1:10" x14ac:dyDescent="0.3">
      <c r="A51" s="49">
        <v>91</v>
      </c>
      <c r="B51" s="50" t="s">
        <v>12</v>
      </c>
      <c r="C51" s="49">
        <v>2</v>
      </c>
      <c r="E51" s="64"/>
      <c r="F51" s="10"/>
      <c r="G51" s="18" t="str">
        <f t="shared" si="6"/>
        <v/>
      </c>
      <c r="H51" s="18" t="str">
        <f t="shared" ref="H51:H60" si="7">IF(F51="","",VLOOKUP(F51,$A$2:$C$253,3,FALSE))</f>
        <v/>
      </c>
      <c r="I51" s="11">
        <v>2</v>
      </c>
    </row>
    <row r="52" spans="1:10" x14ac:dyDescent="0.3">
      <c r="A52" s="49">
        <v>92</v>
      </c>
      <c r="B52" s="50" t="s">
        <v>28</v>
      </c>
      <c r="C52" s="49">
        <v>2</v>
      </c>
      <c r="E52" s="64"/>
      <c r="F52" s="10"/>
      <c r="G52" s="18" t="str">
        <f t="shared" si="6"/>
        <v/>
      </c>
      <c r="H52" s="18" t="str">
        <f t="shared" si="7"/>
        <v/>
      </c>
      <c r="I52" s="11">
        <v>3</v>
      </c>
    </row>
    <row r="53" spans="1:10" x14ac:dyDescent="0.3">
      <c r="A53" s="49">
        <v>93</v>
      </c>
      <c r="B53" s="50" t="s">
        <v>26</v>
      </c>
      <c r="C53" s="49">
        <v>2</v>
      </c>
      <c r="E53" s="64"/>
      <c r="F53" s="10"/>
      <c r="G53" s="18" t="str">
        <f t="shared" si="6"/>
        <v/>
      </c>
      <c r="H53" s="18" t="str">
        <f t="shared" si="7"/>
        <v/>
      </c>
      <c r="I53" s="11">
        <v>4</v>
      </c>
    </row>
    <row r="54" spans="1:10" x14ac:dyDescent="0.3">
      <c r="A54" s="49">
        <v>95</v>
      </c>
      <c r="B54" s="50" t="s">
        <v>103</v>
      </c>
      <c r="C54" s="49">
        <v>2</v>
      </c>
      <c r="E54" s="64"/>
      <c r="F54" s="10"/>
      <c r="G54" s="18" t="str">
        <f t="shared" si="6"/>
        <v/>
      </c>
      <c r="H54" s="18" t="str">
        <f t="shared" si="7"/>
        <v/>
      </c>
      <c r="I54" s="11">
        <v>5</v>
      </c>
    </row>
    <row r="55" spans="1:10" x14ac:dyDescent="0.3">
      <c r="A55" s="49">
        <v>97</v>
      </c>
      <c r="B55" s="50" t="s">
        <v>229</v>
      </c>
      <c r="C55" s="49">
        <v>2</v>
      </c>
      <c r="E55" s="64"/>
      <c r="F55" s="10"/>
      <c r="G55" s="18" t="str">
        <f t="shared" si="6"/>
        <v/>
      </c>
      <c r="H55" s="18" t="str">
        <f t="shared" si="7"/>
        <v/>
      </c>
      <c r="I55" s="11">
        <v>6</v>
      </c>
    </row>
    <row r="56" spans="1:10" x14ac:dyDescent="0.3">
      <c r="A56" s="49">
        <v>99</v>
      </c>
      <c r="B56" s="50" t="s">
        <v>63</v>
      </c>
      <c r="C56" s="49">
        <v>2</v>
      </c>
      <c r="E56" s="64"/>
      <c r="F56" s="10"/>
      <c r="G56" s="18" t="str">
        <f t="shared" si="6"/>
        <v/>
      </c>
      <c r="H56" s="18" t="str">
        <f t="shared" si="7"/>
        <v/>
      </c>
      <c r="I56" s="11">
        <v>7</v>
      </c>
    </row>
    <row r="57" spans="1:10" x14ac:dyDescent="0.3">
      <c r="A57" s="49">
        <v>101</v>
      </c>
      <c r="B57" s="50" t="s">
        <v>62</v>
      </c>
      <c r="C57" s="49">
        <v>2</v>
      </c>
      <c r="E57" s="64"/>
      <c r="F57" s="10"/>
      <c r="G57" s="18" t="str">
        <f t="shared" si="6"/>
        <v/>
      </c>
      <c r="H57" s="18" t="str">
        <f t="shared" si="7"/>
        <v/>
      </c>
      <c r="I57" s="11">
        <v>8</v>
      </c>
    </row>
    <row r="58" spans="1:10" ht="15" thickBot="1" x14ac:dyDescent="0.35">
      <c r="A58" s="49">
        <v>107</v>
      </c>
      <c r="B58" s="50" t="s">
        <v>230</v>
      </c>
      <c r="C58" s="49">
        <v>2</v>
      </c>
      <c r="E58" s="64"/>
      <c r="F58" s="10"/>
      <c r="G58" s="18" t="str">
        <f t="shared" si="6"/>
        <v/>
      </c>
      <c r="H58" s="18" t="str">
        <f t="shared" si="7"/>
        <v/>
      </c>
      <c r="I58" s="11">
        <v>9</v>
      </c>
    </row>
    <row r="59" spans="1:10" ht="18.600000000000001" thickBot="1" x14ac:dyDescent="0.4">
      <c r="A59" s="49">
        <v>110</v>
      </c>
      <c r="B59" s="50" t="s">
        <v>231</v>
      </c>
      <c r="C59" s="49">
        <v>2</v>
      </c>
      <c r="E59" s="12" t="s">
        <v>6</v>
      </c>
      <c r="F59" s="13"/>
      <c r="G59" s="19" t="str">
        <f t="shared" si="6"/>
        <v/>
      </c>
      <c r="H59" s="19" t="str">
        <f t="shared" si="7"/>
        <v/>
      </c>
      <c r="I59" s="28">
        <f>SUM(H50:H58)</f>
        <v>0</v>
      </c>
      <c r="J59" s="24" t="str">
        <f>IF(I59&gt;24, "Límite superado. Revisa el equipo", "")</f>
        <v/>
      </c>
    </row>
    <row r="60" spans="1:10" ht="18" x14ac:dyDescent="0.35">
      <c r="A60" s="49">
        <v>112</v>
      </c>
      <c r="B60" s="50" t="s">
        <v>232</v>
      </c>
      <c r="C60" s="49">
        <v>2</v>
      </c>
      <c r="E60" s="12" t="s">
        <v>7</v>
      </c>
      <c r="F60" s="13"/>
      <c r="G60" s="19" t="str">
        <f t="shared" si="6"/>
        <v/>
      </c>
      <c r="H60" s="19" t="str">
        <f t="shared" si="7"/>
        <v/>
      </c>
      <c r="I60" s="14" t="s">
        <v>5</v>
      </c>
      <c r="J60" s="30" t="str">
        <f>IF(AND(ISNUMBER(H59),H59&gt;1),"El reserva elegido no es correcto. Cámbialo","")&amp;IF(AND(ISNUMBER(H60),H60&gt;1),"El reserva elegido no es correcto. Cámbialo","")</f>
        <v/>
      </c>
    </row>
    <row r="61" spans="1:10" ht="15.6" x14ac:dyDescent="0.35">
      <c r="A61" s="49">
        <v>113</v>
      </c>
      <c r="B61" s="50" t="s">
        <v>64</v>
      </c>
      <c r="C61" s="49">
        <v>2</v>
      </c>
      <c r="F61" s="8"/>
      <c r="G61" s="8"/>
      <c r="H61" s="9" t="s">
        <v>3</v>
      </c>
      <c r="J61" s="26" t="str">
        <f>IF(I71&lt;24, "Completa tu equipo hasta los 24 puntos", "")</f>
        <v>Completa tu equipo hasta los 24 puntos</v>
      </c>
    </row>
    <row r="62" spans="1:10" ht="16.2" customHeight="1" x14ac:dyDescent="0.3">
      <c r="A62" s="49">
        <v>117</v>
      </c>
      <c r="B62" s="50" t="s">
        <v>137</v>
      </c>
      <c r="C62" s="49">
        <v>2</v>
      </c>
      <c r="E62" s="64" t="s">
        <v>8</v>
      </c>
      <c r="F62" s="10"/>
      <c r="G62" s="18" t="str">
        <f t="shared" ref="G62:G72" si="8">IF(F62="","",VLOOKUP(F62,$A$2:$C$253,2,FALSE))</f>
        <v/>
      </c>
      <c r="H62" s="18" t="str">
        <f>IF(F62="","",VLOOKUP(F62,$A$2:$C$169,3,FALSE))</f>
        <v/>
      </c>
      <c r="I62" s="11">
        <v>1</v>
      </c>
    </row>
    <row r="63" spans="1:10" x14ac:dyDescent="0.3">
      <c r="A63" s="49">
        <v>126</v>
      </c>
      <c r="B63" s="50" t="s">
        <v>69</v>
      </c>
      <c r="C63" s="49">
        <v>2</v>
      </c>
      <c r="E63" s="64"/>
      <c r="F63" s="10"/>
      <c r="G63" s="18" t="str">
        <f t="shared" si="8"/>
        <v/>
      </c>
      <c r="H63" s="18" t="str">
        <f t="shared" ref="H63:H72" si="9">IF(F63="","",VLOOKUP(F63,$A$2:$C$253,3,FALSE))</f>
        <v/>
      </c>
      <c r="I63" s="11">
        <v>2</v>
      </c>
    </row>
    <row r="64" spans="1:10" x14ac:dyDescent="0.3">
      <c r="A64" s="49">
        <v>128</v>
      </c>
      <c r="B64" s="50" t="s">
        <v>233</v>
      </c>
      <c r="C64" s="49">
        <v>2</v>
      </c>
      <c r="E64" s="64"/>
      <c r="F64" s="10"/>
      <c r="G64" s="18" t="str">
        <f t="shared" si="8"/>
        <v/>
      </c>
      <c r="H64" s="18" t="str">
        <f t="shared" si="9"/>
        <v/>
      </c>
      <c r="I64" s="11">
        <v>3</v>
      </c>
    </row>
    <row r="65" spans="1:10" x14ac:dyDescent="0.3">
      <c r="A65" s="49">
        <v>130</v>
      </c>
      <c r="B65" s="50" t="s">
        <v>234</v>
      </c>
      <c r="C65" s="49">
        <v>2</v>
      </c>
      <c r="E65" s="64"/>
      <c r="F65" s="10"/>
      <c r="G65" s="18" t="str">
        <f t="shared" si="8"/>
        <v/>
      </c>
      <c r="H65" s="18" t="str">
        <f t="shared" si="9"/>
        <v/>
      </c>
      <c r="I65" s="11">
        <v>4</v>
      </c>
    </row>
    <row r="66" spans="1:10" x14ac:dyDescent="0.3">
      <c r="A66" s="49">
        <v>132</v>
      </c>
      <c r="B66" s="50" t="s">
        <v>21</v>
      </c>
      <c r="C66" s="49">
        <v>2</v>
      </c>
      <c r="E66" s="64"/>
      <c r="F66" s="10"/>
      <c r="G66" s="18" t="str">
        <f t="shared" si="8"/>
        <v/>
      </c>
      <c r="H66" s="18" t="str">
        <f t="shared" si="9"/>
        <v/>
      </c>
      <c r="I66" s="11">
        <v>5</v>
      </c>
    </row>
    <row r="67" spans="1:10" x14ac:dyDescent="0.3">
      <c r="A67" s="49">
        <v>133</v>
      </c>
      <c r="B67" s="50" t="s">
        <v>162</v>
      </c>
      <c r="C67" s="49">
        <v>2</v>
      </c>
      <c r="E67" s="64"/>
      <c r="F67" s="10"/>
      <c r="G67" s="18" t="str">
        <f t="shared" si="8"/>
        <v/>
      </c>
      <c r="H67" s="18" t="str">
        <f t="shared" si="9"/>
        <v/>
      </c>
      <c r="I67" s="11">
        <v>6</v>
      </c>
    </row>
    <row r="68" spans="1:10" x14ac:dyDescent="0.3">
      <c r="A68" s="49">
        <v>136</v>
      </c>
      <c r="B68" s="50" t="s">
        <v>235</v>
      </c>
      <c r="C68" s="49">
        <v>2</v>
      </c>
      <c r="E68" s="64"/>
      <c r="F68" s="10"/>
      <c r="G68" s="18" t="str">
        <f t="shared" si="8"/>
        <v/>
      </c>
      <c r="H68" s="18" t="str">
        <f t="shared" si="9"/>
        <v/>
      </c>
      <c r="I68" s="11">
        <v>7</v>
      </c>
    </row>
    <row r="69" spans="1:10" x14ac:dyDescent="0.3">
      <c r="A69" s="49">
        <v>139</v>
      </c>
      <c r="B69" s="50" t="s">
        <v>236</v>
      </c>
      <c r="C69" s="49">
        <v>2</v>
      </c>
      <c r="E69" s="64"/>
      <c r="F69" s="10"/>
      <c r="G69" s="18" t="str">
        <f t="shared" si="8"/>
        <v/>
      </c>
      <c r="H69" s="18" t="str">
        <f t="shared" si="9"/>
        <v/>
      </c>
      <c r="I69" s="11">
        <v>8</v>
      </c>
    </row>
    <row r="70" spans="1:10" ht="15" thickBot="1" x14ac:dyDescent="0.35">
      <c r="A70" s="49">
        <v>144</v>
      </c>
      <c r="B70" s="50" t="s">
        <v>74</v>
      </c>
      <c r="C70" s="49">
        <v>2</v>
      </c>
      <c r="E70" s="64"/>
      <c r="F70" s="10"/>
      <c r="G70" s="18" t="str">
        <f t="shared" si="8"/>
        <v/>
      </c>
      <c r="H70" s="18" t="str">
        <f t="shared" si="9"/>
        <v/>
      </c>
      <c r="I70" s="11">
        <v>9</v>
      </c>
    </row>
    <row r="71" spans="1:10" ht="18.600000000000001" thickBot="1" x14ac:dyDescent="0.4">
      <c r="A71" s="49">
        <v>145</v>
      </c>
      <c r="B71" s="50" t="s">
        <v>76</v>
      </c>
      <c r="C71" s="49">
        <v>2</v>
      </c>
      <c r="E71" s="12" t="s">
        <v>6</v>
      </c>
      <c r="F71" s="13"/>
      <c r="G71" s="19" t="str">
        <f t="shared" si="8"/>
        <v/>
      </c>
      <c r="H71" s="19" t="str">
        <f t="shared" si="9"/>
        <v/>
      </c>
      <c r="I71" s="28">
        <f>SUM(H62:H70)</f>
        <v>0</v>
      </c>
      <c r="J71" s="24" t="str">
        <f>IF(I71&gt;24, "Límite superado. Revisa el equipo", "")</f>
        <v/>
      </c>
    </row>
    <row r="72" spans="1:10" ht="18" x14ac:dyDescent="0.35">
      <c r="A72" s="49">
        <v>148</v>
      </c>
      <c r="B72" s="50" t="s">
        <v>237</v>
      </c>
      <c r="C72" s="49">
        <v>2</v>
      </c>
      <c r="E72" s="12" t="s">
        <v>7</v>
      </c>
      <c r="F72" s="13"/>
      <c r="G72" s="19" t="str">
        <f t="shared" si="8"/>
        <v/>
      </c>
      <c r="H72" s="19" t="str">
        <f t="shared" si="9"/>
        <v/>
      </c>
      <c r="I72" s="14" t="s">
        <v>5</v>
      </c>
      <c r="J72" s="30" t="str">
        <f>IF(AND(ISNUMBER(H71),H71&gt;1),"El reserva elegido no es correcto. Cámbialo","")&amp;IF(AND(ISNUMBER(H72),H72&gt;1),"El reserva elegido no es correcto. Cámbialo","")</f>
        <v/>
      </c>
    </row>
    <row r="73" spans="1:10" ht="15.6" x14ac:dyDescent="0.35">
      <c r="A73" s="49">
        <v>150</v>
      </c>
      <c r="B73" s="50" t="s">
        <v>238</v>
      </c>
      <c r="C73" s="49">
        <v>2</v>
      </c>
      <c r="F73" s="8"/>
      <c r="G73" s="8"/>
      <c r="H73" s="9" t="s">
        <v>3</v>
      </c>
      <c r="J73" s="26" t="str">
        <f>IF(I83&lt;24, "Completa tu equipo hasta los 24 puntos", "")</f>
        <v>Completa tu equipo hasta los 24 puntos</v>
      </c>
    </row>
    <row r="74" spans="1:10" ht="16.2" customHeight="1" x14ac:dyDescent="0.3">
      <c r="A74" s="49">
        <v>153</v>
      </c>
      <c r="B74" s="50" t="s">
        <v>81</v>
      </c>
      <c r="C74" s="49">
        <v>2</v>
      </c>
      <c r="E74" s="64" t="s">
        <v>8</v>
      </c>
      <c r="F74" s="10"/>
      <c r="G74" s="18" t="str">
        <f t="shared" ref="G74:G84" si="10">IF(F74="","",VLOOKUP(F74,$A$2:$C$253,2,FALSE))</f>
        <v/>
      </c>
      <c r="H74" s="18" t="str">
        <f>IF(F74="","",VLOOKUP(F74,$A$2:$C$169,3,FALSE))</f>
        <v/>
      </c>
      <c r="I74" s="11">
        <v>1</v>
      </c>
    </row>
    <row r="75" spans="1:10" x14ac:dyDescent="0.3">
      <c r="A75" s="49">
        <v>156</v>
      </c>
      <c r="B75" s="50" t="s">
        <v>170</v>
      </c>
      <c r="C75" s="49">
        <v>2</v>
      </c>
      <c r="E75" s="64"/>
      <c r="F75" s="10"/>
      <c r="G75" s="18" t="str">
        <f t="shared" si="10"/>
        <v/>
      </c>
      <c r="H75" s="18" t="str">
        <f t="shared" ref="H75:H84" si="11">IF(F75="","",VLOOKUP(F75,$A$2:$C$253,3,FALSE))</f>
        <v/>
      </c>
      <c r="I75" s="11">
        <v>2</v>
      </c>
    </row>
    <row r="76" spans="1:10" x14ac:dyDescent="0.3">
      <c r="A76" s="49">
        <v>160</v>
      </c>
      <c r="B76" s="50" t="s">
        <v>83</v>
      </c>
      <c r="C76" s="49">
        <v>2</v>
      </c>
      <c r="E76" s="64"/>
      <c r="F76" s="10"/>
      <c r="G76" s="18" t="str">
        <f t="shared" si="10"/>
        <v/>
      </c>
      <c r="H76" s="18" t="str">
        <f t="shared" si="11"/>
        <v/>
      </c>
      <c r="I76" s="11">
        <v>3</v>
      </c>
    </row>
    <row r="77" spans="1:10" x14ac:dyDescent="0.3">
      <c r="A77" s="49">
        <v>162</v>
      </c>
      <c r="B77" s="50" t="s">
        <v>84</v>
      </c>
      <c r="C77" s="49">
        <v>2</v>
      </c>
      <c r="E77" s="64"/>
      <c r="F77" s="10"/>
      <c r="G77" s="18" t="str">
        <f t="shared" si="10"/>
        <v/>
      </c>
      <c r="H77" s="18" t="str">
        <f t="shared" si="11"/>
        <v/>
      </c>
      <c r="I77" s="11">
        <v>4</v>
      </c>
    </row>
    <row r="78" spans="1:10" x14ac:dyDescent="0.3">
      <c r="A78" s="49">
        <v>168</v>
      </c>
      <c r="B78" s="50" t="s">
        <v>239</v>
      </c>
      <c r="C78" s="49">
        <v>2</v>
      </c>
      <c r="E78" s="64"/>
      <c r="F78" s="10"/>
      <c r="G78" s="18" t="str">
        <f t="shared" si="10"/>
        <v/>
      </c>
      <c r="H78" s="18" t="str">
        <f t="shared" si="11"/>
        <v/>
      </c>
      <c r="I78" s="11">
        <v>5</v>
      </c>
    </row>
    <row r="79" spans="1:10" x14ac:dyDescent="0.3">
      <c r="A79" s="49">
        <v>173</v>
      </c>
      <c r="B79" s="50" t="s">
        <v>187</v>
      </c>
      <c r="C79" s="49">
        <v>2</v>
      </c>
      <c r="E79" s="64"/>
      <c r="F79" s="10"/>
      <c r="G79" s="18" t="str">
        <f t="shared" si="10"/>
        <v/>
      </c>
      <c r="H79" s="18" t="str">
        <f t="shared" si="11"/>
        <v/>
      </c>
      <c r="I79" s="11">
        <v>6</v>
      </c>
    </row>
    <row r="80" spans="1:10" x14ac:dyDescent="0.3">
      <c r="A80" s="49">
        <v>174</v>
      </c>
      <c r="B80" s="50" t="s">
        <v>185</v>
      </c>
      <c r="C80" s="49">
        <v>2</v>
      </c>
      <c r="E80" s="64"/>
      <c r="F80" s="10"/>
      <c r="G80" s="18" t="str">
        <f t="shared" si="10"/>
        <v/>
      </c>
      <c r="H80" s="18" t="str">
        <f t="shared" si="11"/>
        <v/>
      </c>
      <c r="I80" s="11">
        <v>7</v>
      </c>
    </row>
    <row r="81" spans="1:10" x14ac:dyDescent="0.3">
      <c r="A81" s="49">
        <v>175</v>
      </c>
      <c r="B81" s="50" t="s">
        <v>240</v>
      </c>
      <c r="C81" s="49">
        <v>2</v>
      </c>
      <c r="E81" s="64"/>
      <c r="F81" s="10"/>
      <c r="G81" s="18" t="str">
        <f t="shared" si="10"/>
        <v/>
      </c>
      <c r="H81" s="18" t="str">
        <f t="shared" si="11"/>
        <v/>
      </c>
      <c r="I81" s="11">
        <v>8</v>
      </c>
    </row>
    <row r="82" spans="1:10" ht="15" thickBot="1" x14ac:dyDescent="0.35">
      <c r="A82" s="49">
        <v>177</v>
      </c>
      <c r="B82" s="50" t="s">
        <v>92</v>
      </c>
      <c r="C82" s="49">
        <v>2</v>
      </c>
      <c r="E82" s="64"/>
      <c r="F82" s="10"/>
      <c r="G82" s="18" t="str">
        <f t="shared" si="10"/>
        <v/>
      </c>
      <c r="H82" s="18" t="str">
        <f t="shared" si="11"/>
        <v/>
      </c>
      <c r="I82" s="11">
        <v>9</v>
      </c>
    </row>
    <row r="83" spans="1:10" ht="18.600000000000001" thickBot="1" x14ac:dyDescent="0.4">
      <c r="A83" s="49">
        <v>178</v>
      </c>
      <c r="B83" s="50" t="s">
        <v>241</v>
      </c>
      <c r="C83" s="49">
        <v>2</v>
      </c>
      <c r="E83" s="12" t="s">
        <v>6</v>
      </c>
      <c r="F83" s="13"/>
      <c r="G83" s="19" t="str">
        <f t="shared" si="10"/>
        <v/>
      </c>
      <c r="H83" s="19" t="str">
        <f t="shared" si="11"/>
        <v/>
      </c>
      <c r="I83" s="28">
        <f>SUM(H74:H82)</f>
        <v>0</v>
      </c>
      <c r="J83" s="24" t="str">
        <f>IF(I83&gt;24, "Límite superado. Revisa el equipo", "")</f>
        <v/>
      </c>
    </row>
    <row r="84" spans="1:10" ht="18" x14ac:dyDescent="0.35">
      <c r="A84" s="49">
        <v>180</v>
      </c>
      <c r="B84" s="50" t="s">
        <v>96</v>
      </c>
      <c r="C84" s="49">
        <v>2</v>
      </c>
      <c r="E84" s="12" t="s">
        <v>7</v>
      </c>
      <c r="F84" s="13"/>
      <c r="G84" s="19" t="str">
        <f t="shared" si="10"/>
        <v/>
      </c>
      <c r="H84" s="19" t="str">
        <f t="shared" si="11"/>
        <v/>
      </c>
      <c r="I84" s="14" t="s">
        <v>5</v>
      </c>
      <c r="J84" s="30" t="str">
        <f>IF(AND(ISNUMBER(H83),H83&gt;1),"El reserva elegido no es correcto. Cámbialo","")&amp;IF(AND(ISNUMBER(H84),H84&gt;1),"El reserva elegido no es correcto. Cámbialo","")</f>
        <v/>
      </c>
    </row>
    <row r="85" spans="1:10" ht="15.6" x14ac:dyDescent="0.35">
      <c r="A85" s="49">
        <v>182</v>
      </c>
      <c r="B85" s="50" t="s">
        <v>242</v>
      </c>
      <c r="C85" s="49">
        <v>2</v>
      </c>
      <c r="F85" s="8"/>
      <c r="G85" s="8"/>
      <c r="H85" s="9" t="s">
        <v>3</v>
      </c>
      <c r="J85" s="26" t="str">
        <f>IF(I95&lt;24, "Completa tu equipo hasta los 24 puntos", "")</f>
        <v>Completa tu equipo hasta los 24 puntos</v>
      </c>
    </row>
    <row r="86" spans="1:10" ht="16.2" customHeight="1" x14ac:dyDescent="0.3">
      <c r="A86" s="59">
        <v>1</v>
      </c>
      <c r="B86" s="60" t="s">
        <v>68</v>
      </c>
      <c r="C86" s="59">
        <v>1</v>
      </c>
      <c r="E86" s="64" t="s">
        <v>8</v>
      </c>
      <c r="F86" s="10"/>
      <c r="G86" s="18" t="str">
        <f t="shared" ref="G86:G96" si="12">IF(F86="","",VLOOKUP(F86,$A$2:$C$253,2,FALSE))</f>
        <v/>
      </c>
      <c r="H86" s="18" t="str">
        <f>IF(F86="","",VLOOKUP(F86,$A$2:$C$169,3,FALSE))</f>
        <v/>
      </c>
      <c r="I86" s="11">
        <v>1</v>
      </c>
    </row>
    <row r="87" spans="1:10" x14ac:dyDescent="0.3">
      <c r="A87" s="59">
        <v>2</v>
      </c>
      <c r="B87" s="60" t="s">
        <v>100</v>
      </c>
      <c r="C87" s="59">
        <v>1</v>
      </c>
      <c r="E87" s="64"/>
      <c r="F87" s="10"/>
      <c r="G87" s="18" t="str">
        <f t="shared" si="12"/>
        <v/>
      </c>
      <c r="H87" s="18" t="str">
        <f t="shared" ref="H87:H96" si="13">IF(F87="","",VLOOKUP(F87,$A$2:$C$253,3,FALSE))</f>
        <v/>
      </c>
      <c r="I87" s="11">
        <v>2</v>
      </c>
    </row>
    <row r="88" spans="1:10" x14ac:dyDescent="0.3">
      <c r="A88" s="59">
        <v>3</v>
      </c>
      <c r="B88" s="60" t="s">
        <v>243</v>
      </c>
      <c r="C88" s="59">
        <v>1</v>
      </c>
      <c r="E88" s="64"/>
      <c r="F88" s="10"/>
      <c r="G88" s="18" t="str">
        <f t="shared" si="12"/>
        <v/>
      </c>
      <c r="H88" s="18" t="str">
        <f t="shared" si="13"/>
        <v/>
      </c>
      <c r="I88" s="11">
        <v>3</v>
      </c>
    </row>
    <row r="89" spans="1:10" x14ac:dyDescent="0.3">
      <c r="A89" s="59">
        <v>9</v>
      </c>
      <c r="B89" s="60" t="s">
        <v>160</v>
      </c>
      <c r="C89" s="59">
        <v>1</v>
      </c>
      <c r="E89" s="64"/>
      <c r="F89" s="10"/>
      <c r="G89" s="18" t="str">
        <f t="shared" si="12"/>
        <v/>
      </c>
      <c r="H89" s="18" t="str">
        <f t="shared" si="13"/>
        <v/>
      </c>
      <c r="I89" s="11">
        <v>4</v>
      </c>
    </row>
    <row r="90" spans="1:10" x14ac:dyDescent="0.3">
      <c r="A90" s="59">
        <v>11</v>
      </c>
      <c r="B90" s="60" t="s">
        <v>244</v>
      </c>
      <c r="C90" s="59">
        <v>1</v>
      </c>
      <c r="E90" s="64"/>
      <c r="F90" s="10"/>
      <c r="G90" s="18" t="str">
        <f t="shared" si="12"/>
        <v/>
      </c>
      <c r="H90" s="18" t="str">
        <f t="shared" si="13"/>
        <v/>
      </c>
      <c r="I90" s="11">
        <v>5</v>
      </c>
    </row>
    <row r="91" spans="1:10" x14ac:dyDescent="0.3">
      <c r="A91" s="59">
        <v>16</v>
      </c>
      <c r="B91" s="60" t="s">
        <v>245</v>
      </c>
      <c r="C91" s="59">
        <v>1</v>
      </c>
      <c r="E91" s="64"/>
      <c r="F91" s="10"/>
      <c r="G91" s="18" t="str">
        <f t="shared" si="12"/>
        <v/>
      </c>
      <c r="H91" s="18" t="str">
        <f t="shared" si="13"/>
        <v/>
      </c>
      <c r="I91" s="11">
        <v>6</v>
      </c>
    </row>
    <row r="92" spans="1:10" x14ac:dyDescent="0.3">
      <c r="A92" s="59">
        <v>19</v>
      </c>
      <c r="B92" s="60" t="s">
        <v>246</v>
      </c>
      <c r="C92" s="59">
        <v>1</v>
      </c>
      <c r="E92" s="64"/>
      <c r="F92" s="10"/>
      <c r="G92" s="18" t="str">
        <f t="shared" si="12"/>
        <v/>
      </c>
      <c r="H92" s="18" t="str">
        <f t="shared" si="13"/>
        <v/>
      </c>
      <c r="I92" s="11">
        <v>7</v>
      </c>
    </row>
    <row r="93" spans="1:10" x14ac:dyDescent="0.3">
      <c r="A93" s="59">
        <v>21</v>
      </c>
      <c r="B93" s="60" t="s">
        <v>155</v>
      </c>
      <c r="C93" s="59">
        <v>1</v>
      </c>
      <c r="E93" s="64"/>
      <c r="F93" s="10"/>
      <c r="G93" s="18" t="str">
        <f t="shared" si="12"/>
        <v/>
      </c>
      <c r="H93" s="18" t="str">
        <f t="shared" si="13"/>
        <v/>
      </c>
      <c r="I93" s="11">
        <v>8</v>
      </c>
    </row>
    <row r="94" spans="1:10" ht="15" thickBot="1" x14ac:dyDescent="0.35">
      <c r="A94" s="59">
        <v>22</v>
      </c>
      <c r="B94" s="60" t="s">
        <v>247</v>
      </c>
      <c r="C94" s="59">
        <v>1</v>
      </c>
      <c r="E94" s="64"/>
      <c r="F94" s="10"/>
      <c r="G94" s="18" t="str">
        <f t="shared" si="12"/>
        <v/>
      </c>
      <c r="H94" s="18" t="str">
        <f t="shared" si="13"/>
        <v/>
      </c>
      <c r="I94" s="11">
        <v>9</v>
      </c>
    </row>
    <row r="95" spans="1:10" ht="18.600000000000001" thickBot="1" x14ac:dyDescent="0.4">
      <c r="A95" s="59">
        <v>24</v>
      </c>
      <c r="B95" s="60" t="s">
        <v>248</v>
      </c>
      <c r="C95" s="59">
        <v>1</v>
      </c>
      <c r="E95" s="12" t="s">
        <v>6</v>
      </c>
      <c r="F95" s="13"/>
      <c r="G95" s="19" t="str">
        <f t="shared" si="12"/>
        <v/>
      </c>
      <c r="H95" s="19" t="str">
        <f t="shared" si="13"/>
        <v/>
      </c>
      <c r="I95" s="28">
        <f>SUM(H86:H94)</f>
        <v>0</v>
      </c>
      <c r="J95" s="24" t="str">
        <f>IF(I95&gt;24, "ELímite superado. Revisa el equipo", "")</f>
        <v/>
      </c>
    </row>
    <row r="96" spans="1:10" ht="18" x14ac:dyDescent="0.35">
      <c r="A96" s="59">
        <v>26</v>
      </c>
      <c r="B96" s="60" t="s">
        <v>249</v>
      </c>
      <c r="C96" s="59">
        <v>1</v>
      </c>
      <c r="E96" s="12" t="s">
        <v>7</v>
      </c>
      <c r="F96" s="13"/>
      <c r="G96" s="19" t="str">
        <f t="shared" si="12"/>
        <v/>
      </c>
      <c r="H96" s="19" t="str">
        <f t="shared" si="13"/>
        <v/>
      </c>
      <c r="I96" s="14" t="s">
        <v>5</v>
      </c>
      <c r="J96" s="30" t="str">
        <f>IF(AND(ISNUMBER(H95),H95&gt;1),"El reserva elegido no es correcto. Cámbialo","")&amp;IF(AND(ISNUMBER(H96),H96&gt;1),"El reserva elegido no es correcto. Cámbialo","")</f>
        <v/>
      </c>
    </row>
    <row r="97" spans="1:10" ht="15.6" x14ac:dyDescent="0.35">
      <c r="A97" s="59">
        <v>27</v>
      </c>
      <c r="B97" s="60" t="s">
        <v>34</v>
      </c>
      <c r="C97" s="59">
        <v>1</v>
      </c>
      <c r="F97" s="8" t="s">
        <v>4</v>
      </c>
      <c r="G97" s="8"/>
      <c r="H97" s="9" t="s">
        <v>3</v>
      </c>
      <c r="J97" s="26" t="str">
        <f>IF(I107&lt;24, "Completa tu equipo hasta los 24 puntos", "")</f>
        <v>Completa tu equipo hasta los 24 puntos</v>
      </c>
    </row>
    <row r="98" spans="1:10" ht="16.2" customHeight="1" x14ac:dyDescent="0.3">
      <c r="A98" s="59">
        <v>30</v>
      </c>
      <c r="B98" s="60" t="s">
        <v>250</v>
      </c>
      <c r="C98" s="59">
        <v>1</v>
      </c>
      <c r="E98" s="64" t="s">
        <v>8</v>
      </c>
      <c r="F98" s="10"/>
      <c r="G98" s="18" t="str">
        <f t="shared" ref="G98:G108" si="14">IF(F98="","",VLOOKUP(F98,$A$2:$C$253,2,FALSE))</f>
        <v/>
      </c>
      <c r="H98" s="18" t="str">
        <f>IF(F98="","",VLOOKUP(F98,$A$2:$C$169,3,FALSE))</f>
        <v/>
      </c>
      <c r="I98" s="11">
        <v>1</v>
      </c>
    </row>
    <row r="99" spans="1:10" x14ac:dyDescent="0.3">
      <c r="A99" s="59">
        <v>31</v>
      </c>
      <c r="B99" s="60" t="s">
        <v>251</v>
      </c>
      <c r="C99" s="59">
        <v>1</v>
      </c>
      <c r="E99" s="64"/>
      <c r="F99" s="10"/>
      <c r="G99" s="18" t="str">
        <f t="shared" si="14"/>
        <v/>
      </c>
      <c r="H99" s="18" t="str">
        <f t="shared" ref="H99:H108" si="15">IF(F99="","",VLOOKUP(F99,$A$2:$C$253,3,FALSE))</f>
        <v/>
      </c>
      <c r="I99" s="11">
        <v>2</v>
      </c>
    </row>
    <row r="100" spans="1:10" x14ac:dyDescent="0.3">
      <c r="A100" s="59">
        <v>33</v>
      </c>
      <c r="B100" s="60" t="s">
        <v>252</v>
      </c>
      <c r="C100" s="59">
        <v>1</v>
      </c>
      <c r="E100" s="64"/>
      <c r="F100" s="10"/>
      <c r="G100" s="18" t="str">
        <f t="shared" si="14"/>
        <v/>
      </c>
      <c r="H100" s="18" t="str">
        <f t="shared" si="15"/>
        <v/>
      </c>
      <c r="I100" s="11">
        <v>3</v>
      </c>
    </row>
    <row r="101" spans="1:10" x14ac:dyDescent="0.3">
      <c r="A101" s="59">
        <v>34</v>
      </c>
      <c r="B101" s="60" t="s">
        <v>253</v>
      </c>
      <c r="C101" s="59">
        <v>1</v>
      </c>
      <c r="E101" s="64"/>
      <c r="F101" s="10"/>
      <c r="G101" s="18" t="str">
        <f t="shared" si="14"/>
        <v/>
      </c>
      <c r="H101" s="18" t="str">
        <f t="shared" si="15"/>
        <v/>
      </c>
      <c r="I101" s="11">
        <v>4</v>
      </c>
    </row>
    <row r="102" spans="1:10" x14ac:dyDescent="0.3">
      <c r="A102" s="59">
        <v>35</v>
      </c>
      <c r="B102" s="60" t="s">
        <v>254</v>
      </c>
      <c r="C102" s="59">
        <v>1</v>
      </c>
      <c r="E102" s="64"/>
      <c r="F102" s="10"/>
      <c r="G102" s="18" t="str">
        <f t="shared" si="14"/>
        <v/>
      </c>
      <c r="H102" s="18" t="str">
        <f t="shared" si="15"/>
        <v/>
      </c>
      <c r="I102" s="11">
        <v>5</v>
      </c>
    </row>
    <row r="103" spans="1:10" x14ac:dyDescent="0.3">
      <c r="A103" s="59">
        <v>37</v>
      </c>
      <c r="B103" s="60" t="s">
        <v>39</v>
      </c>
      <c r="C103" s="59">
        <v>1</v>
      </c>
      <c r="E103" s="64"/>
      <c r="F103" s="10"/>
      <c r="G103" s="18" t="str">
        <f t="shared" si="14"/>
        <v/>
      </c>
      <c r="H103" s="18" t="str">
        <f t="shared" si="15"/>
        <v/>
      </c>
      <c r="I103" s="11">
        <v>6</v>
      </c>
    </row>
    <row r="104" spans="1:10" x14ac:dyDescent="0.3">
      <c r="A104" s="59">
        <v>38</v>
      </c>
      <c r="B104" s="60" t="s">
        <v>255</v>
      </c>
      <c r="C104" s="59">
        <v>1</v>
      </c>
      <c r="E104" s="64"/>
      <c r="F104" s="10"/>
      <c r="G104" s="18" t="str">
        <f t="shared" si="14"/>
        <v/>
      </c>
      <c r="H104" s="18" t="str">
        <f t="shared" si="15"/>
        <v/>
      </c>
      <c r="I104" s="11">
        <v>7</v>
      </c>
    </row>
    <row r="105" spans="1:10" x14ac:dyDescent="0.3">
      <c r="A105" s="59">
        <v>39</v>
      </c>
      <c r="B105" s="60" t="s">
        <v>256</v>
      </c>
      <c r="C105" s="59">
        <v>1</v>
      </c>
      <c r="E105" s="64"/>
      <c r="F105" s="10"/>
      <c r="G105" s="18" t="str">
        <f t="shared" si="14"/>
        <v/>
      </c>
      <c r="H105" s="18" t="str">
        <f t="shared" si="15"/>
        <v/>
      </c>
      <c r="I105" s="11">
        <v>8</v>
      </c>
    </row>
    <row r="106" spans="1:10" ht="15" thickBot="1" x14ac:dyDescent="0.35">
      <c r="A106" s="59">
        <v>40</v>
      </c>
      <c r="B106" s="60" t="s">
        <v>257</v>
      </c>
      <c r="C106" s="59">
        <v>1</v>
      </c>
      <c r="E106" s="64"/>
      <c r="F106" s="10"/>
      <c r="G106" s="18" t="str">
        <f t="shared" si="14"/>
        <v/>
      </c>
      <c r="H106" s="18" t="str">
        <f t="shared" si="15"/>
        <v/>
      </c>
      <c r="I106" s="11">
        <v>9</v>
      </c>
    </row>
    <row r="107" spans="1:10" ht="18.600000000000001" thickBot="1" x14ac:dyDescent="0.4">
      <c r="A107" s="59">
        <v>41</v>
      </c>
      <c r="B107" s="60" t="s">
        <v>258</v>
      </c>
      <c r="C107" s="59">
        <v>1</v>
      </c>
      <c r="E107" s="12" t="s">
        <v>6</v>
      </c>
      <c r="F107" s="13"/>
      <c r="G107" s="19" t="str">
        <f t="shared" si="14"/>
        <v/>
      </c>
      <c r="H107" s="19" t="str">
        <f t="shared" si="15"/>
        <v/>
      </c>
      <c r="I107" s="28">
        <f>SUM(H98:H106)</f>
        <v>0</v>
      </c>
      <c r="J107" s="24" t="str">
        <f>IF(I107&gt;24, "Límite superado. Revisa el equipo", "")</f>
        <v/>
      </c>
    </row>
    <row r="108" spans="1:10" ht="18" x14ac:dyDescent="0.35">
      <c r="A108" s="59">
        <v>43</v>
      </c>
      <c r="B108" s="60" t="s">
        <v>157</v>
      </c>
      <c r="C108" s="59">
        <v>1</v>
      </c>
      <c r="E108" s="12" t="s">
        <v>7</v>
      </c>
      <c r="F108" s="13"/>
      <c r="G108" s="19" t="str">
        <f t="shared" si="14"/>
        <v/>
      </c>
      <c r="H108" s="19" t="str">
        <f t="shared" si="15"/>
        <v/>
      </c>
      <c r="I108" s="14" t="s">
        <v>5</v>
      </c>
      <c r="J108" s="30" t="str">
        <f>IF(AND(ISNUMBER(H107),H107&gt;1),"El reserva elegido no es correcto. Cámbialo","")&amp;IF(AND(ISNUMBER(H108),H108&gt;1),"El reserva elegido no es correcto. Cámbialo","")</f>
        <v/>
      </c>
    </row>
    <row r="109" spans="1:10" ht="15.6" x14ac:dyDescent="0.35">
      <c r="A109" s="59">
        <v>45</v>
      </c>
      <c r="B109" s="60" t="s">
        <v>106</v>
      </c>
      <c r="C109" s="59">
        <v>1</v>
      </c>
      <c r="F109" s="8" t="s">
        <v>4</v>
      </c>
      <c r="G109" s="8"/>
      <c r="H109" s="9" t="s">
        <v>3</v>
      </c>
      <c r="J109" s="26" t="str">
        <f>IF(I119&lt;24, "Completa tu equipo hasta los 24 puntos", "")</f>
        <v>Completa tu equipo hasta los 24 puntos</v>
      </c>
    </row>
    <row r="110" spans="1:10" ht="16.2" customHeight="1" x14ac:dyDescent="0.3">
      <c r="A110" s="59">
        <v>47</v>
      </c>
      <c r="B110" s="60" t="s">
        <v>259</v>
      </c>
      <c r="C110" s="59">
        <v>1</v>
      </c>
      <c r="E110" s="64" t="s">
        <v>8</v>
      </c>
      <c r="F110" s="10"/>
      <c r="G110" s="18" t="str">
        <f t="shared" ref="G110:G120" si="16">IF(F110="","",VLOOKUP(F110,$A$2:$C$253,2,FALSE))</f>
        <v/>
      </c>
      <c r="H110" s="18" t="str">
        <f>IF(F110="","",VLOOKUP(F110,$A$2:$C$169,3,FALSE))</f>
        <v/>
      </c>
      <c r="I110" s="11">
        <v>1</v>
      </c>
    </row>
    <row r="111" spans="1:10" x14ac:dyDescent="0.3">
      <c r="A111" s="59">
        <v>48</v>
      </c>
      <c r="B111" s="60" t="s">
        <v>260</v>
      </c>
      <c r="C111" s="59">
        <v>1</v>
      </c>
      <c r="E111" s="64"/>
      <c r="F111" s="10"/>
      <c r="G111" s="18" t="str">
        <f t="shared" si="16"/>
        <v/>
      </c>
      <c r="H111" s="18" t="str">
        <f t="shared" ref="H111:H120" si="17">IF(F111="","",VLOOKUP(F111,$A$2:$C$253,3,FALSE))</f>
        <v/>
      </c>
      <c r="I111" s="11">
        <v>2</v>
      </c>
    </row>
    <row r="112" spans="1:10" x14ac:dyDescent="0.3">
      <c r="A112" s="59">
        <v>49</v>
      </c>
      <c r="B112" s="60" t="s">
        <v>261</v>
      </c>
      <c r="C112" s="59">
        <v>1</v>
      </c>
      <c r="E112" s="64"/>
      <c r="F112" s="10"/>
      <c r="G112" s="18" t="str">
        <f t="shared" si="16"/>
        <v/>
      </c>
      <c r="H112" s="18" t="str">
        <f t="shared" si="17"/>
        <v/>
      </c>
      <c r="I112" s="11">
        <v>3</v>
      </c>
    </row>
    <row r="113" spans="1:10" x14ac:dyDescent="0.3">
      <c r="A113" s="59">
        <v>53</v>
      </c>
      <c r="B113" s="60" t="s">
        <v>262</v>
      </c>
      <c r="C113" s="59">
        <v>1</v>
      </c>
      <c r="E113" s="64"/>
      <c r="F113" s="10"/>
      <c r="G113" s="18" t="str">
        <f t="shared" si="16"/>
        <v/>
      </c>
      <c r="H113" s="18" t="str">
        <f t="shared" si="17"/>
        <v/>
      </c>
      <c r="I113" s="11">
        <v>4</v>
      </c>
    </row>
    <row r="114" spans="1:10" x14ac:dyDescent="0.3">
      <c r="A114" s="59">
        <v>55</v>
      </c>
      <c r="B114" s="60" t="s">
        <v>263</v>
      </c>
      <c r="C114" s="59">
        <v>1</v>
      </c>
      <c r="E114" s="64"/>
      <c r="F114" s="10"/>
      <c r="G114" s="18" t="str">
        <f t="shared" si="16"/>
        <v/>
      </c>
      <c r="H114" s="18" t="str">
        <f t="shared" si="17"/>
        <v/>
      </c>
      <c r="I114" s="11">
        <v>5</v>
      </c>
    </row>
    <row r="115" spans="1:10" x14ac:dyDescent="0.3">
      <c r="A115" s="59">
        <v>56</v>
      </c>
      <c r="B115" s="60" t="s">
        <v>264</v>
      </c>
      <c r="C115" s="59">
        <v>1</v>
      </c>
      <c r="E115" s="64"/>
      <c r="F115" s="10"/>
      <c r="G115" s="18" t="str">
        <f t="shared" si="16"/>
        <v/>
      </c>
      <c r="H115" s="18" t="str">
        <f t="shared" si="17"/>
        <v/>
      </c>
      <c r="I115" s="11">
        <v>6</v>
      </c>
    </row>
    <row r="116" spans="1:10" x14ac:dyDescent="0.3">
      <c r="A116" s="59">
        <v>60</v>
      </c>
      <c r="B116" s="60" t="s">
        <v>125</v>
      </c>
      <c r="C116" s="59">
        <v>1</v>
      </c>
      <c r="E116" s="64"/>
      <c r="F116" s="10"/>
      <c r="G116" s="18" t="str">
        <f t="shared" si="16"/>
        <v/>
      </c>
      <c r="H116" s="18" t="str">
        <f t="shared" si="17"/>
        <v/>
      </c>
      <c r="I116" s="11">
        <v>7</v>
      </c>
    </row>
    <row r="117" spans="1:10" x14ac:dyDescent="0.3">
      <c r="A117" s="59">
        <v>61</v>
      </c>
      <c r="B117" s="60" t="s">
        <v>265</v>
      </c>
      <c r="C117" s="59">
        <v>1</v>
      </c>
      <c r="E117" s="64"/>
      <c r="F117" s="10"/>
      <c r="G117" s="18" t="str">
        <f t="shared" si="16"/>
        <v/>
      </c>
      <c r="H117" s="18" t="str">
        <f t="shared" si="17"/>
        <v/>
      </c>
      <c r="I117" s="11">
        <v>8</v>
      </c>
    </row>
    <row r="118" spans="1:10" ht="15" thickBot="1" x14ac:dyDescent="0.35">
      <c r="A118" s="59">
        <v>63</v>
      </c>
      <c r="B118" s="60" t="s">
        <v>124</v>
      </c>
      <c r="C118" s="59">
        <v>1</v>
      </c>
      <c r="E118" s="64"/>
      <c r="F118" s="10"/>
      <c r="G118" s="18" t="str">
        <f t="shared" si="16"/>
        <v/>
      </c>
      <c r="H118" s="18" t="str">
        <f t="shared" si="17"/>
        <v/>
      </c>
      <c r="I118" s="11">
        <v>9</v>
      </c>
    </row>
    <row r="119" spans="1:10" ht="18.600000000000001" thickBot="1" x14ac:dyDescent="0.4">
      <c r="A119" s="59">
        <v>64</v>
      </c>
      <c r="B119" s="60" t="s">
        <v>266</v>
      </c>
      <c r="C119" s="59">
        <v>1</v>
      </c>
      <c r="E119" s="12" t="s">
        <v>6</v>
      </c>
      <c r="F119" s="13"/>
      <c r="G119" s="19" t="str">
        <f t="shared" si="16"/>
        <v/>
      </c>
      <c r="H119" s="19" t="str">
        <f t="shared" si="17"/>
        <v/>
      </c>
      <c r="I119" s="28">
        <f>SUM(H110:H118)</f>
        <v>0</v>
      </c>
      <c r="J119" s="24" t="str">
        <f>IF(I119&gt;24, "Límite superado. Revisa el equipo", "")</f>
        <v/>
      </c>
    </row>
    <row r="120" spans="1:10" ht="18" x14ac:dyDescent="0.35">
      <c r="A120" s="59">
        <v>66</v>
      </c>
      <c r="B120" s="60" t="s">
        <v>267</v>
      </c>
      <c r="C120" s="59">
        <v>1</v>
      </c>
      <c r="E120" s="12" t="s">
        <v>7</v>
      </c>
      <c r="F120" s="13"/>
      <c r="G120" s="19" t="str">
        <f t="shared" si="16"/>
        <v/>
      </c>
      <c r="H120" s="19" t="str">
        <f t="shared" si="17"/>
        <v/>
      </c>
      <c r="I120" s="14" t="s">
        <v>5</v>
      </c>
      <c r="J120" s="30" t="str">
        <f>IF(AND(ISNUMBER(H119),H119&gt;1),"El reserva elegido no es correcto. Cámbialo","")&amp;IF(AND(ISNUMBER(H120),H120&gt;1),"El reserva elegido no es correcto. Cámbialo","")</f>
        <v/>
      </c>
    </row>
    <row r="121" spans="1:10" ht="15.6" x14ac:dyDescent="0.35">
      <c r="A121" s="59">
        <v>67</v>
      </c>
      <c r="B121" s="60" t="s">
        <v>268</v>
      </c>
      <c r="C121" s="59">
        <v>1</v>
      </c>
      <c r="F121" s="8" t="s">
        <v>4</v>
      </c>
      <c r="G121" s="8"/>
      <c r="H121" s="9" t="s">
        <v>3</v>
      </c>
      <c r="J121" s="26" t="str">
        <f>IF(I131&lt;24, "Completa tu equipo hasta los 24 puntos", "")</f>
        <v>Completa tu equipo hasta los 24 puntos</v>
      </c>
    </row>
    <row r="122" spans="1:10" ht="16.2" customHeight="1" x14ac:dyDescent="0.3">
      <c r="A122" s="59">
        <v>70</v>
      </c>
      <c r="B122" s="60" t="s">
        <v>269</v>
      </c>
      <c r="C122" s="59">
        <v>1</v>
      </c>
      <c r="E122" s="64" t="s">
        <v>8</v>
      </c>
      <c r="F122" s="10"/>
      <c r="G122" s="18" t="str">
        <f t="shared" ref="G122:G132" si="18">IF(F122="","",VLOOKUP(F122,$A$2:$C$253,2,FALSE))</f>
        <v/>
      </c>
      <c r="H122" s="18" t="str">
        <f>IF(F122="","",VLOOKUP(F122,$A$2:$C$169,3,FALSE))</f>
        <v/>
      </c>
      <c r="I122" s="11">
        <v>1</v>
      </c>
    </row>
    <row r="123" spans="1:10" x14ac:dyDescent="0.3">
      <c r="A123" s="59">
        <v>71</v>
      </c>
      <c r="B123" s="60" t="s">
        <v>270</v>
      </c>
      <c r="C123" s="59">
        <v>1</v>
      </c>
      <c r="E123" s="64"/>
      <c r="F123" s="10"/>
      <c r="G123" s="18" t="str">
        <f t="shared" si="18"/>
        <v/>
      </c>
      <c r="H123" s="18" t="str">
        <f t="shared" ref="H123:H132" si="19">IF(F123="","",VLOOKUP(F123,$A$2:$C$253,3,FALSE))</f>
        <v/>
      </c>
      <c r="I123" s="11">
        <v>2</v>
      </c>
    </row>
    <row r="124" spans="1:10" x14ac:dyDescent="0.3">
      <c r="A124" s="59">
        <v>72</v>
      </c>
      <c r="B124" s="60" t="s">
        <v>271</v>
      </c>
      <c r="C124" s="59">
        <v>1</v>
      </c>
      <c r="E124" s="64"/>
      <c r="F124" s="10"/>
      <c r="G124" s="18" t="str">
        <f t="shared" si="18"/>
        <v/>
      </c>
      <c r="H124" s="18" t="str">
        <f t="shared" si="19"/>
        <v/>
      </c>
      <c r="I124" s="11">
        <v>3</v>
      </c>
    </row>
    <row r="125" spans="1:10" x14ac:dyDescent="0.3">
      <c r="A125" s="59">
        <v>73</v>
      </c>
      <c r="B125" s="60" t="s">
        <v>272</v>
      </c>
      <c r="C125" s="59">
        <v>1</v>
      </c>
      <c r="E125" s="64"/>
      <c r="F125" s="10"/>
      <c r="G125" s="18" t="str">
        <f t="shared" si="18"/>
        <v/>
      </c>
      <c r="H125" s="18" t="str">
        <f t="shared" si="19"/>
        <v/>
      </c>
      <c r="I125" s="11">
        <v>4</v>
      </c>
    </row>
    <row r="126" spans="1:10" x14ac:dyDescent="0.3">
      <c r="A126" s="59">
        <v>74</v>
      </c>
      <c r="B126" s="60" t="s">
        <v>273</v>
      </c>
      <c r="C126" s="59">
        <v>1</v>
      </c>
      <c r="E126" s="64"/>
      <c r="F126" s="10"/>
      <c r="G126" s="18" t="str">
        <f t="shared" si="18"/>
        <v/>
      </c>
      <c r="H126" s="18" t="str">
        <f t="shared" si="19"/>
        <v/>
      </c>
      <c r="I126" s="11">
        <v>5</v>
      </c>
    </row>
    <row r="127" spans="1:10" x14ac:dyDescent="0.3">
      <c r="A127" s="59">
        <v>76</v>
      </c>
      <c r="B127" s="60" t="s">
        <v>274</v>
      </c>
      <c r="C127" s="59">
        <v>1</v>
      </c>
      <c r="E127" s="64"/>
      <c r="F127" s="10"/>
      <c r="G127" s="18" t="str">
        <f t="shared" si="18"/>
        <v/>
      </c>
      <c r="H127" s="18" t="str">
        <f t="shared" si="19"/>
        <v/>
      </c>
      <c r="I127" s="11">
        <v>6</v>
      </c>
    </row>
    <row r="128" spans="1:10" x14ac:dyDescent="0.3">
      <c r="A128" s="59">
        <v>78</v>
      </c>
      <c r="B128" s="60" t="s">
        <v>275</v>
      </c>
      <c r="C128" s="59">
        <v>1</v>
      </c>
      <c r="E128" s="64"/>
      <c r="F128" s="10"/>
      <c r="G128" s="18" t="str">
        <f t="shared" si="18"/>
        <v/>
      </c>
      <c r="H128" s="18" t="str">
        <f t="shared" si="19"/>
        <v/>
      </c>
      <c r="I128" s="11">
        <v>7</v>
      </c>
    </row>
    <row r="129" spans="1:10" x14ac:dyDescent="0.3">
      <c r="A129" s="59">
        <v>79</v>
      </c>
      <c r="B129" s="60" t="s">
        <v>276</v>
      </c>
      <c r="C129" s="59">
        <v>1</v>
      </c>
      <c r="E129" s="64"/>
      <c r="F129" s="10"/>
      <c r="G129" s="18" t="str">
        <f t="shared" si="18"/>
        <v/>
      </c>
      <c r="H129" s="18" t="str">
        <f t="shared" si="19"/>
        <v/>
      </c>
      <c r="I129" s="11">
        <v>8</v>
      </c>
    </row>
    <row r="130" spans="1:10" ht="15" thickBot="1" x14ac:dyDescent="0.35">
      <c r="A130" s="59">
        <v>80</v>
      </c>
      <c r="B130" s="60" t="s">
        <v>277</v>
      </c>
      <c r="C130" s="59">
        <v>1</v>
      </c>
      <c r="E130" s="64"/>
      <c r="F130" s="10"/>
      <c r="G130" s="18" t="str">
        <f t="shared" si="18"/>
        <v/>
      </c>
      <c r="H130" s="18" t="str">
        <f t="shared" si="19"/>
        <v/>
      </c>
      <c r="I130" s="11">
        <v>9</v>
      </c>
    </row>
    <row r="131" spans="1:10" ht="18.600000000000001" thickBot="1" x14ac:dyDescent="0.4">
      <c r="A131" s="59">
        <v>82</v>
      </c>
      <c r="B131" s="60" t="s">
        <v>48</v>
      </c>
      <c r="C131" s="59">
        <v>1</v>
      </c>
      <c r="E131" s="12" t="s">
        <v>6</v>
      </c>
      <c r="F131" s="13"/>
      <c r="G131" s="19" t="str">
        <f t="shared" si="18"/>
        <v/>
      </c>
      <c r="H131" s="19" t="str">
        <f t="shared" si="19"/>
        <v/>
      </c>
      <c r="I131" s="29">
        <f>SUM(H122:H130)</f>
        <v>0</v>
      </c>
      <c r="J131" s="24" t="str">
        <f>IF(I131&gt;24, "Límite superado. Revisa el equipo", "")</f>
        <v/>
      </c>
    </row>
    <row r="132" spans="1:10" ht="18" x14ac:dyDescent="0.35">
      <c r="A132" s="59">
        <v>84</v>
      </c>
      <c r="B132" s="60" t="s">
        <v>278</v>
      </c>
      <c r="C132" s="59">
        <v>1</v>
      </c>
      <c r="E132" s="12" t="s">
        <v>7</v>
      </c>
      <c r="F132" s="13"/>
      <c r="G132" s="19" t="str">
        <f t="shared" si="18"/>
        <v/>
      </c>
      <c r="H132" s="19" t="str">
        <f t="shared" si="19"/>
        <v/>
      </c>
      <c r="I132" s="14" t="s">
        <v>5</v>
      </c>
      <c r="J132" s="30" t="str">
        <f>IF(AND(ISNUMBER(H131),H131&gt;1),"El reserva elegido no es correcto. Cámbialo","")&amp;IF(AND(ISNUMBER(H132),H132&gt;1),"El reserva elegido no es correcto. Cámbialo","")</f>
        <v/>
      </c>
    </row>
    <row r="133" spans="1:10" ht="15.6" x14ac:dyDescent="0.35">
      <c r="A133" s="59">
        <v>88</v>
      </c>
      <c r="B133" s="60" t="s">
        <v>279</v>
      </c>
      <c r="C133" s="59">
        <v>1</v>
      </c>
      <c r="F133" s="8" t="s">
        <v>4</v>
      </c>
      <c r="G133" s="8"/>
      <c r="H133" s="9" t="s">
        <v>3</v>
      </c>
      <c r="J133" s="26" t="str">
        <f>IF(I143&lt;24, "Completa tu equipo hasta los 24 puntos", "")</f>
        <v>Completa tu equipo hasta los 24 puntos</v>
      </c>
    </row>
    <row r="134" spans="1:10" ht="16.2" customHeight="1" x14ac:dyDescent="0.3">
      <c r="A134" s="59">
        <v>89</v>
      </c>
      <c r="B134" s="60" t="s">
        <v>104</v>
      </c>
      <c r="C134" s="59">
        <v>1</v>
      </c>
      <c r="E134" s="64" t="s">
        <v>8</v>
      </c>
      <c r="F134" s="10"/>
      <c r="G134" s="18" t="str">
        <f t="shared" ref="G134:G144" si="20">IF(F134="","",VLOOKUP(F134,$A$2:$C$253,2,FALSE))</f>
        <v/>
      </c>
      <c r="H134" s="18" t="str">
        <f>IF(F134="","",VLOOKUP(F134,$A$2:$C$169,3,FALSE))</f>
        <v/>
      </c>
      <c r="I134" s="11">
        <v>1</v>
      </c>
    </row>
    <row r="135" spans="1:10" x14ac:dyDescent="0.3">
      <c r="A135" s="59">
        <v>94</v>
      </c>
      <c r="B135" s="60" t="s">
        <v>280</v>
      </c>
      <c r="C135" s="59">
        <v>1</v>
      </c>
      <c r="E135" s="64"/>
      <c r="F135" s="10"/>
      <c r="G135" s="18" t="str">
        <f t="shared" si="20"/>
        <v/>
      </c>
      <c r="H135" s="18" t="str">
        <f t="shared" ref="H135:H144" si="21">IF(F135="","",VLOOKUP(F135,$A$2:$C$253,3,FALSE))</f>
        <v/>
      </c>
      <c r="I135" s="11">
        <v>2</v>
      </c>
    </row>
    <row r="136" spans="1:10" x14ac:dyDescent="0.3">
      <c r="A136" s="59">
        <v>96</v>
      </c>
      <c r="B136" s="60" t="s">
        <v>281</v>
      </c>
      <c r="C136" s="59">
        <v>1</v>
      </c>
      <c r="E136" s="64"/>
      <c r="F136" s="10"/>
      <c r="G136" s="18" t="str">
        <f t="shared" si="20"/>
        <v/>
      </c>
      <c r="H136" s="18" t="str">
        <f t="shared" si="21"/>
        <v/>
      </c>
      <c r="I136" s="11">
        <v>3</v>
      </c>
    </row>
    <row r="137" spans="1:10" x14ac:dyDescent="0.3">
      <c r="A137" s="59">
        <v>98</v>
      </c>
      <c r="B137" s="60" t="s">
        <v>282</v>
      </c>
      <c r="C137" s="59">
        <v>1</v>
      </c>
      <c r="E137" s="64"/>
      <c r="F137" s="10"/>
      <c r="G137" s="18" t="str">
        <f t="shared" si="20"/>
        <v/>
      </c>
      <c r="H137" s="18" t="str">
        <f t="shared" si="21"/>
        <v/>
      </c>
      <c r="I137" s="11">
        <v>4</v>
      </c>
    </row>
    <row r="138" spans="1:10" x14ac:dyDescent="0.3">
      <c r="A138" s="59">
        <v>100</v>
      </c>
      <c r="B138" s="60" t="s">
        <v>283</v>
      </c>
      <c r="C138" s="59">
        <v>1</v>
      </c>
      <c r="E138" s="64"/>
      <c r="F138" s="10"/>
      <c r="G138" s="18" t="str">
        <f t="shared" si="20"/>
        <v/>
      </c>
      <c r="H138" s="18" t="str">
        <f t="shared" si="21"/>
        <v/>
      </c>
      <c r="I138" s="11">
        <v>5</v>
      </c>
    </row>
    <row r="139" spans="1:10" x14ac:dyDescent="0.3">
      <c r="A139" s="59">
        <v>102</v>
      </c>
      <c r="B139" s="60" t="s">
        <v>284</v>
      </c>
      <c r="C139" s="59">
        <v>1</v>
      </c>
      <c r="E139" s="64"/>
      <c r="F139" s="10"/>
      <c r="G139" s="18" t="str">
        <f t="shared" si="20"/>
        <v/>
      </c>
      <c r="H139" s="18" t="str">
        <f t="shared" si="21"/>
        <v/>
      </c>
      <c r="I139" s="11">
        <v>6</v>
      </c>
    </row>
    <row r="140" spans="1:10" x14ac:dyDescent="0.3">
      <c r="A140" s="59">
        <v>103</v>
      </c>
      <c r="B140" s="60" t="s">
        <v>285</v>
      </c>
      <c r="C140" s="59">
        <v>1</v>
      </c>
      <c r="E140" s="64"/>
      <c r="F140" s="10"/>
      <c r="G140" s="18" t="str">
        <f t="shared" si="20"/>
        <v/>
      </c>
      <c r="H140" s="18" t="str">
        <f t="shared" si="21"/>
        <v/>
      </c>
      <c r="I140" s="11">
        <v>7</v>
      </c>
    </row>
    <row r="141" spans="1:10" x14ac:dyDescent="0.3">
      <c r="A141" s="59">
        <v>104</v>
      </c>
      <c r="B141" s="60" t="s">
        <v>286</v>
      </c>
      <c r="C141" s="59">
        <v>1</v>
      </c>
      <c r="E141" s="64"/>
      <c r="F141" s="10"/>
      <c r="G141" s="18" t="str">
        <f t="shared" si="20"/>
        <v/>
      </c>
      <c r="H141" s="18" t="str">
        <f t="shared" si="21"/>
        <v/>
      </c>
      <c r="I141" s="11">
        <v>8</v>
      </c>
    </row>
    <row r="142" spans="1:10" ht="15" thickBot="1" x14ac:dyDescent="0.35">
      <c r="A142" s="59">
        <v>105</v>
      </c>
      <c r="B142" s="60" t="s">
        <v>58</v>
      </c>
      <c r="C142" s="59">
        <v>1</v>
      </c>
      <c r="E142" s="64"/>
      <c r="F142" s="10"/>
      <c r="G142" s="18" t="str">
        <f t="shared" si="20"/>
        <v/>
      </c>
      <c r="H142" s="18" t="str">
        <f t="shared" si="21"/>
        <v/>
      </c>
      <c r="I142" s="11">
        <v>9</v>
      </c>
    </row>
    <row r="143" spans="1:10" ht="18.600000000000001" thickBot="1" x14ac:dyDescent="0.4">
      <c r="A143" s="59">
        <v>106</v>
      </c>
      <c r="B143" s="60" t="s">
        <v>287</v>
      </c>
      <c r="C143" s="59">
        <v>1</v>
      </c>
      <c r="E143" s="12" t="s">
        <v>6</v>
      </c>
      <c r="F143" s="13"/>
      <c r="G143" s="19" t="str">
        <f t="shared" si="20"/>
        <v/>
      </c>
      <c r="H143" s="19" t="str">
        <f t="shared" si="21"/>
        <v/>
      </c>
      <c r="I143" s="28">
        <f>SUM(H134:H142)</f>
        <v>0</v>
      </c>
      <c r="J143" s="24" t="str">
        <f>IF(I143&gt;24, "Límite superado. Revisa el equipo", "")</f>
        <v/>
      </c>
    </row>
    <row r="144" spans="1:10" ht="18" x14ac:dyDescent="0.35">
      <c r="A144" s="59">
        <v>108</v>
      </c>
      <c r="B144" s="60" t="s">
        <v>288</v>
      </c>
      <c r="C144" s="59">
        <v>1</v>
      </c>
      <c r="E144" s="12" t="s">
        <v>7</v>
      </c>
      <c r="F144" s="13"/>
      <c r="G144" s="19" t="str">
        <f t="shared" si="20"/>
        <v/>
      </c>
      <c r="H144" s="19" t="str">
        <f t="shared" si="21"/>
        <v/>
      </c>
      <c r="I144" s="14" t="s">
        <v>5</v>
      </c>
      <c r="J144" s="30" t="str">
        <f>IF(AND(ISNUMBER(H143),H143&gt;1),"El reserva elegido no es correcto. Cámbialo","")&amp;IF(AND(ISNUMBER(H144),H144&gt;1),"El reserva elegido no es correcto. Cámbialo","")</f>
        <v/>
      </c>
    </row>
    <row r="145" spans="1:10" ht="15.6" x14ac:dyDescent="0.35">
      <c r="A145" s="59">
        <v>109</v>
      </c>
      <c r="B145" s="60" t="s">
        <v>289</v>
      </c>
      <c r="C145" s="59">
        <v>1</v>
      </c>
      <c r="F145" s="8" t="s">
        <v>4</v>
      </c>
      <c r="G145" s="8"/>
      <c r="H145" s="9" t="s">
        <v>3</v>
      </c>
      <c r="J145" s="26" t="str">
        <f>IF(I155&lt;24, "Completa tu equipo hasta los 24 puntos", "")</f>
        <v>Completa tu equipo hasta los 24 puntos</v>
      </c>
    </row>
    <row r="146" spans="1:10" ht="16.2" customHeight="1" x14ac:dyDescent="0.3">
      <c r="A146" s="59">
        <v>111</v>
      </c>
      <c r="B146" s="60" t="s">
        <v>146</v>
      </c>
      <c r="C146" s="59">
        <v>1</v>
      </c>
      <c r="E146" s="64" t="s">
        <v>8</v>
      </c>
      <c r="F146" s="10"/>
      <c r="G146" s="18" t="str">
        <f t="shared" ref="G146:G156" si="22">IF(F146="","",VLOOKUP(F146,$A$2:$C$253,2,FALSE))</f>
        <v/>
      </c>
      <c r="H146" s="18" t="str">
        <f>IF(F146="","",VLOOKUP(F146,$A$2:$C$169,3,FALSE))</f>
        <v/>
      </c>
      <c r="I146" s="11">
        <v>1</v>
      </c>
    </row>
    <row r="147" spans="1:10" x14ac:dyDescent="0.3">
      <c r="A147" s="59">
        <v>114</v>
      </c>
      <c r="B147" s="60" t="s">
        <v>290</v>
      </c>
      <c r="C147" s="59">
        <v>1</v>
      </c>
      <c r="E147" s="64"/>
      <c r="F147" s="10"/>
      <c r="G147" s="18" t="str">
        <f t="shared" si="22"/>
        <v/>
      </c>
      <c r="H147" s="18" t="str">
        <f t="shared" ref="H147:H156" si="23">IF(F147="","",VLOOKUP(F147,$A$2:$C$253,3,FALSE))</f>
        <v/>
      </c>
      <c r="I147" s="11">
        <v>2</v>
      </c>
    </row>
    <row r="148" spans="1:10" x14ac:dyDescent="0.3">
      <c r="A148" s="59">
        <v>116</v>
      </c>
      <c r="B148" s="60" t="s">
        <v>291</v>
      </c>
      <c r="C148" s="59">
        <v>1</v>
      </c>
      <c r="E148" s="64"/>
      <c r="F148" s="10"/>
      <c r="G148" s="18" t="str">
        <f t="shared" si="22"/>
        <v/>
      </c>
      <c r="H148" s="18" t="str">
        <f t="shared" si="23"/>
        <v/>
      </c>
      <c r="I148" s="11">
        <v>3</v>
      </c>
    </row>
    <row r="149" spans="1:10" x14ac:dyDescent="0.3">
      <c r="A149" s="59">
        <v>118</v>
      </c>
      <c r="B149" s="60" t="s">
        <v>292</v>
      </c>
      <c r="C149" s="59">
        <v>1</v>
      </c>
      <c r="E149" s="64"/>
      <c r="F149" s="10"/>
      <c r="G149" s="18" t="str">
        <f t="shared" si="22"/>
        <v/>
      </c>
      <c r="H149" s="18" t="str">
        <f t="shared" si="23"/>
        <v/>
      </c>
      <c r="I149" s="11">
        <v>4</v>
      </c>
    </row>
    <row r="150" spans="1:10" x14ac:dyDescent="0.3">
      <c r="A150" s="59">
        <v>119</v>
      </c>
      <c r="B150" s="60" t="s">
        <v>293</v>
      </c>
      <c r="C150" s="59">
        <v>1</v>
      </c>
      <c r="E150" s="64"/>
      <c r="F150" s="10"/>
      <c r="G150" s="18" t="str">
        <f t="shared" si="22"/>
        <v/>
      </c>
      <c r="H150" s="18" t="str">
        <f t="shared" si="23"/>
        <v/>
      </c>
      <c r="I150" s="11">
        <v>5</v>
      </c>
    </row>
    <row r="151" spans="1:10" x14ac:dyDescent="0.3">
      <c r="A151" s="59">
        <v>120</v>
      </c>
      <c r="B151" s="60" t="s">
        <v>294</v>
      </c>
      <c r="C151" s="59">
        <v>1</v>
      </c>
      <c r="E151" s="64"/>
      <c r="F151" s="10"/>
      <c r="G151" s="18" t="str">
        <f t="shared" si="22"/>
        <v/>
      </c>
      <c r="H151" s="18" t="str">
        <f t="shared" si="23"/>
        <v/>
      </c>
      <c r="I151" s="11">
        <v>6</v>
      </c>
    </row>
    <row r="152" spans="1:10" x14ac:dyDescent="0.3">
      <c r="A152" s="59">
        <v>121</v>
      </c>
      <c r="B152" s="60" t="s">
        <v>158</v>
      </c>
      <c r="C152" s="59">
        <v>1</v>
      </c>
      <c r="E152" s="64"/>
      <c r="F152" s="10"/>
      <c r="G152" s="18" t="str">
        <f t="shared" si="22"/>
        <v/>
      </c>
      <c r="H152" s="18" t="str">
        <f t="shared" si="23"/>
        <v/>
      </c>
      <c r="I152" s="11">
        <v>7</v>
      </c>
    </row>
    <row r="153" spans="1:10" x14ac:dyDescent="0.3">
      <c r="A153" s="59">
        <v>122</v>
      </c>
      <c r="B153" s="60" t="s">
        <v>97</v>
      </c>
      <c r="C153" s="59">
        <v>1</v>
      </c>
      <c r="E153" s="64"/>
      <c r="F153" s="10"/>
      <c r="G153" s="18" t="str">
        <f t="shared" si="22"/>
        <v/>
      </c>
      <c r="H153" s="18" t="str">
        <f t="shared" si="23"/>
        <v/>
      </c>
      <c r="I153" s="11">
        <v>8</v>
      </c>
    </row>
    <row r="154" spans="1:10" ht="15" thickBot="1" x14ac:dyDescent="0.35">
      <c r="A154" s="59">
        <v>123</v>
      </c>
      <c r="B154" s="60" t="s">
        <v>159</v>
      </c>
      <c r="C154" s="59">
        <v>1</v>
      </c>
      <c r="E154" s="64"/>
      <c r="F154" s="10"/>
      <c r="G154" s="18" t="str">
        <f t="shared" si="22"/>
        <v/>
      </c>
      <c r="H154" s="18" t="str">
        <f t="shared" si="23"/>
        <v/>
      </c>
      <c r="I154" s="11">
        <v>9</v>
      </c>
    </row>
    <row r="155" spans="1:10" ht="18.600000000000001" thickBot="1" x14ac:dyDescent="0.4">
      <c r="A155" s="59">
        <v>124</v>
      </c>
      <c r="B155" s="60" t="s">
        <v>295</v>
      </c>
      <c r="C155" s="59">
        <v>1</v>
      </c>
      <c r="E155" s="12" t="s">
        <v>6</v>
      </c>
      <c r="F155" s="13"/>
      <c r="G155" s="19" t="str">
        <f t="shared" si="22"/>
        <v/>
      </c>
      <c r="H155" s="19" t="str">
        <f t="shared" si="23"/>
        <v/>
      </c>
      <c r="I155" s="28">
        <f>SUM(H146:H154)</f>
        <v>0</v>
      </c>
      <c r="J155" s="24" t="str">
        <f>IF(I155&gt;24, "Límite superado. Revisa el equipo", "")</f>
        <v/>
      </c>
    </row>
    <row r="156" spans="1:10" ht="18" x14ac:dyDescent="0.35">
      <c r="A156" s="59">
        <v>129</v>
      </c>
      <c r="B156" s="60" t="s">
        <v>296</v>
      </c>
      <c r="C156" s="59">
        <v>1</v>
      </c>
      <c r="E156" s="12" t="s">
        <v>7</v>
      </c>
      <c r="F156" s="13"/>
      <c r="G156" s="19" t="str">
        <f t="shared" si="22"/>
        <v/>
      </c>
      <c r="H156" s="19" t="str">
        <f t="shared" si="23"/>
        <v/>
      </c>
      <c r="I156" s="14" t="s">
        <v>5</v>
      </c>
      <c r="J156" s="30" t="str">
        <f>IF(AND(ISNUMBER(H155),H155&gt;1),"El reserva elegido no es correcto. Cámbialo","")&amp;IF(AND(ISNUMBER(H156),H156&gt;1),"El reserva elegido no es correcto. Cámbialo","")</f>
        <v/>
      </c>
    </row>
    <row r="157" spans="1:10" ht="15.6" x14ac:dyDescent="0.35">
      <c r="A157" s="59">
        <v>131</v>
      </c>
      <c r="B157" s="60" t="s">
        <v>297</v>
      </c>
      <c r="C157" s="59">
        <v>1</v>
      </c>
      <c r="F157" s="8" t="s">
        <v>4</v>
      </c>
      <c r="G157" s="8"/>
      <c r="H157" s="9" t="s">
        <v>3</v>
      </c>
      <c r="J157" s="26" t="str">
        <f>IF(I167&lt;24, "Completa tu equipo hasta los 24 puntos", "")</f>
        <v>Completa tu equipo hasta los 24 puntos</v>
      </c>
    </row>
    <row r="158" spans="1:10" ht="16.2" customHeight="1" x14ac:dyDescent="0.3">
      <c r="A158" s="59">
        <v>135</v>
      </c>
      <c r="B158" s="60" t="s">
        <v>298</v>
      </c>
      <c r="C158" s="59">
        <v>1</v>
      </c>
      <c r="E158" s="64" t="s">
        <v>8</v>
      </c>
      <c r="F158" s="10"/>
      <c r="G158" s="18" t="str">
        <f t="shared" ref="G158:G168" si="24">IF(F158="","",VLOOKUP(F158,$A$2:$C$253,2,FALSE))</f>
        <v/>
      </c>
      <c r="H158" s="18" t="str">
        <f>IF(F158="","",VLOOKUP(F158,$A$2:$C$169,3,FALSE))</f>
        <v/>
      </c>
      <c r="I158" s="11">
        <v>1</v>
      </c>
    </row>
    <row r="159" spans="1:10" x14ac:dyDescent="0.3">
      <c r="A159" s="59">
        <v>138</v>
      </c>
      <c r="B159" s="60" t="s">
        <v>299</v>
      </c>
      <c r="C159" s="59">
        <v>1</v>
      </c>
      <c r="E159" s="64"/>
      <c r="F159" s="10"/>
      <c r="G159" s="18" t="str">
        <f t="shared" si="24"/>
        <v/>
      </c>
      <c r="H159" s="18" t="str">
        <f t="shared" ref="H159:H168" si="25">IF(F159="","",VLOOKUP(F159,$A$2:$C$253,3,FALSE))</f>
        <v/>
      </c>
      <c r="I159" s="11">
        <v>2</v>
      </c>
    </row>
    <row r="160" spans="1:10" x14ac:dyDescent="0.3">
      <c r="A160" s="59">
        <v>141</v>
      </c>
      <c r="B160" s="60" t="s">
        <v>300</v>
      </c>
      <c r="C160" s="59">
        <v>1</v>
      </c>
      <c r="E160" s="64"/>
      <c r="F160" s="10"/>
      <c r="G160" s="18" t="str">
        <f t="shared" si="24"/>
        <v/>
      </c>
      <c r="H160" s="18" t="str">
        <f t="shared" si="25"/>
        <v/>
      </c>
      <c r="I160" s="11">
        <v>3</v>
      </c>
    </row>
    <row r="161" spans="1:10" x14ac:dyDescent="0.3">
      <c r="A161" s="59">
        <v>142</v>
      </c>
      <c r="B161" s="60" t="s">
        <v>301</v>
      </c>
      <c r="C161" s="59">
        <v>1</v>
      </c>
      <c r="E161" s="64"/>
      <c r="F161" s="10"/>
      <c r="G161" s="18" t="str">
        <f t="shared" si="24"/>
        <v/>
      </c>
      <c r="H161" s="18" t="str">
        <f t="shared" si="25"/>
        <v/>
      </c>
      <c r="I161" s="11">
        <v>4</v>
      </c>
    </row>
    <row r="162" spans="1:10" x14ac:dyDescent="0.3">
      <c r="A162" s="59">
        <v>143</v>
      </c>
      <c r="B162" s="60" t="s">
        <v>167</v>
      </c>
      <c r="C162" s="59">
        <v>1</v>
      </c>
      <c r="E162" s="64"/>
      <c r="F162" s="10"/>
      <c r="G162" s="18" t="str">
        <f t="shared" si="24"/>
        <v/>
      </c>
      <c r="H162" s="18" t="str">
        <f t="shared" si="25"/>
        <v/>
      </c>
      <c r="I162" s="11">
        <v>5</v>
      </c>
    </row>
    <row r="163" spans="1:10" x14ac:dyDescent="0.3">
      <c r="A163" s="59">
        <v>147</v>
      </c>
      <c r="B163" s="60" t="s">
        <v>79</v>
      </c>
      <c r="C163" s="59">
        <v>1</v>
      </c>
      <c r="E163" s="64"/>
      <c r="F163" s="10"/>
      <c r="G163" s="18" t="str">
        <f t="shared" si="24"/>
        <v/>
      </c>
      <c r="H163" s="18" t="str">
        <f t="shared" si="25"/>
        <v/>
      </c>
      <c r="I163" s="11">
        <v>6</v>
      </c>
    </row>
    <row r="164" spans="1:10" x14ac:dyDescent="0.3">
      <c r="A164" s="59">
        <v>149</v>
      </c>
      <c r="B164" s="60" t="s">
        <v>302</v>
      </c>
      <c r="C164" s="59">
        <v>1</v>
      </c>
      <c r="E164" s="64"/>
      <c r="F164" s="10"/>
      <c r="G164" s="18" t="str">
        <f t="shared" si="24"/>
        <v/>
      </c>
      <c r="H164" s="18" t="str">
        <f t="shared" si="25"/>
        <v/>
      </c>
      <c r="I164" s="11">
        <v>7</v>
      </c>
    </row>
    <row r="165" spans="1:10" x14ac:dyDescent="0.3">
      <c r="A165" s="59">
        <v>151</v>
      </c>
      <c r="B165" s="60" t="s">
        <v>303</v>
      </c>
      <c r="C165" s="59">
        <v>1</v>
      </c>
      <c r="E165" s="64"/>
      <c r="F165" s="10"/>
      <c r="G165" s="18" t="str">
        <f t="shared" si="24"/>
        <v/>
      </c>
      <c r="H165" s="18" t="str">
        <f t="shared" si="25"/>
        <v/>
      </c>
      <c r="I165" s="11">
        <v>8</v>
      </c>
    </row>
    <row r="166" spans="1:10" ht="15" thickBot="1" x14ac:dyDescent="0.35">
      <c r="A166" s="59">
        <v>152</v>
      </c>
      <c r="B166" s="60" t="s">
        <v>304</v>
      </c>
      <c r="C166" s="59">
        <v>1</v>
      </c>
      <c r="E166" s="64"/>
      <c r="F166" s="10"/>
      <c r="G166" s="18" t="str">
        <f t="shared" si="24"/>
        <v/>
      </c>
      <c r="H166" s="18" t="str">
        <f t="shared" si="25"/>
        <v/>
      </c>
      <c r="I166" s="11">
        <v>9</v>
      </c>
    </row>
    <row r="167" spans="1:10" ht="18.600000000000001" thickBot="1" x14ac:dyDescent="0.4">
      <c r="A167" s="59">
        <v>154</v>
      </c>
      <c r="B167" s="60" t="s">
        <v>82</v>
      </c>
      <c r="C167" s="59">
        <v>1</v>
      </c>
      <c r="E167" s="12" t="s">
        <v>6</v>
      </c>
      <c r="F167" s="13"/>
      <c r="G167" s="19" t="str">
        <f t="shared" si="24"/>
        <v/>
      </c>
      <c r="H167" s="19" t="str">
        <f t="shared" si="25"/>
        <v/>
      </c>
      <c r="I167" s="28">
        <f>SUM(H158:H166)</f>
        <v>0</v>
      </c>
      <c r="J167" s="24" t="str">
        <f>IF(I167&gt;24, "Límite superado. Revisa el equipo", "")</f>
        <v/>
      </c>
    </row>
    <row r="168" spans="1:10" ht="18" x14ac:dyDescent="0.35">
      <c r="A168" s="59">
        <v>155</v>
      </c>
      <c r="B168" s="60" t="s">
        <v>305</v>
      </c>
      <c r="C168" s="59">
        <v>1</v>
      </c>
      <c r="E168" s="12" t="s">
        <v>7</v>
      </c>
      <c r="F168" s="13"/>
      <c r="G168" s="19" t="str">
        <f t="shared" si="24"/>
        <v/>
      </c>
      <c r="H168" s="19" t="str">
        <f t="shared" si="25"/>
        <v/>
      </c>
      <c r="I168" s="14" t="s">
        <v>5</v>
      </c>
      <c r="J168" s="30" t="str">
        <f>IF(AND(ISNUMBER(H167),H167&gt;1),"El reserva elegido no es correcto. Cámbialo","")&amp;IF(AND(ISNUMBER(H168),H168&gt;1),"El reserva elegido no es correcto. Cámbialo","")</f>
        <v/>
      </c>
    </row>
    <row r="169" spans="1:10" ht="15.6" x14ac:dyDescent="0.35">
      <c r="A169" s="59">
        <v>157</v>
      </c>
      <c r="B169" s="60" t="s">
        <v>306</v>
      </c>
      <c r="C169" s="59">
        <v>1</v>
      </c>
      <c r="F169" s="8" t="s">
        <v>4</v>
      </c>
      <c r="G169" s="8"/>
      <c r="H169" s="9" t="s">
        <v>3</v>
      </c>
      <c r="J169" s="26" t="str">
        <f>IF(I179&lt;24, "Completa tu equipo hasta los 24 puntos", "")</f>
        <v>Completa tu equipo hasta los 24 puntos</v>
      </c>
    </row>
    <row r="170" spans="1:10" ht="16.2" customHeight="1" x14ac:dyDescent="0.3">
      <c r="A170" s="59">
        <v>158</v>
      </c>
      <c r="B170" s="60" t="s">
        <v>135</v>
      </c>
      <c r="C170" s="59">
        <v>1</v>
      </c>
      <c r="E170" s="64" t="s">
        <v>8</v>
      </c>
      <c r="F170" s="10"/>
      <c r="G170" s="18" t="str">
        <f t="shared" ref="G170:G180" si="26">IF(F170="","",VLOOKUP(F170,$A$2:$C$253,2,FALSE))</f>
        <v/>
      </c>
      <c r="H170" s="18" t="str">
        <f>IF(F170="","",VLOOKUP(F170,$A$2:$C$169,3,FALSE))</f>
        <v/>
      </c>
      <c r="I170" s="11">
        <v>1</v>
      </c>
    </row>
    <row r="171" spans="1:10" x14ac:dyDescent="0.3">
      <c r="A171" s="59">
        <v>159</v>
      </c>
      <c r="B171" s="60" t="s">
        <v>172</v>
      </c>
      <c r="C171" s="59">
        <v>1</v>
      </c>
      <c r="E171" s="64"/>
      <c r="F171" s="10"/>
      <c r="G171" s="18" t="str">
        <f t="shared" si="26"/>
        <v/>
      </c>
      <c r="H171" s="18" t="str">
        <f t="shared" ref="H171:H180" si="27">IF(F171="","",VLOOKUP(F171,$A$2:$C$253,3,FALSE))</f>
        <v/>
      </c>
      <c r="I171" s="11">
        <v>2</v>
      </c>
    </row>
    <row r="172" spans="1:10" x14ac:dyDescent="0.3">
      <c r="A172" s="59">
        <v>161</v>
      </c>
      <c r="B172" s="60" t="s">
        <v>307</v>
      </c>
      <c r="C172" s="59">
        <v>1</v>
      </c>
      <c r="E172" s="64"/>
      <c r="F172" s="10"/>
      <c r="G172" s="18" t="str">
        <f t="shared" si="26"/>
        <v/>
      </c>
      <c r="H172" s="18" t="str">
        <f t="shared" si="27"/>
        <v/>
      </c>
      <c r="I172" s="11">
        <v>3</v>
      </c>
    </row>
    <row r="173" spans="1:10" x14ac:dyDescent="0.3">
      <c r="A173" s="59">
        <v>163</v>
      </c>
      <c r="B173" s="60" t="s">
        <v>308</v>
      </c>
      <c r="C173" s="59">
        <v>1</v>
      </c>
      <c r="E173" s="64"/>
      <c r="F173" s="10"/>
      <c r="G173" s="18" t="str">
        <f t="shared" si="26"/>
        <v/>
      </c>
      <c r="H173" s="18" t="str">
        <f t="shared" si="27"/>
        <v/>
      </c>
      <c r="I173" s="11">
        <v>4</v>
      </c>
    </row>
    <row r="174" spans="1:10" x14ac:dyDescent="0.3">
      <c r="A174" s="59">
        <v>164</v>
      </c>
      <c r="B174" s="60" t="s">
        <v>309</v>
      </c>
      <c r="C174" s="59">
        <v>1</v>
      </c>
      <c r="E174" s="64"/>
      <c r="F174" s="10"/>
      <c r="G174" s="18" t="str">
        <f t="shared" si="26"/>
        <v/>
      </c>
      <c r="H174" s="18" t="str">
        <f t="shared" si="27"/>
        <v/>
      </c>
      <c r="I174" s="11">
        <v>5</v>
      </c>
    </row>
    <row r="175" spans="1:10" x14ac:dyDescent="0.3">
      <c r="A175" s="59">
        <v>165</v>
      </c>
      <c r="B175" s="60" t="s">
        <v>87</v>
      </c>
      <c r="C175" s="59">
        <v>1</v>
      </c>
      <c r="E175" s="64"/>
      <c r="F175" s="10"/>
      <c r="G175" s="18" t="str">
        <f t="shared" si="26"/>
        <v/>
      </c>
      <c r="H175" s="18" t="str">
        <f t="shared" si="27"/>
        <v/>
      </c>
      <c r="I175" s="11">
        <v>6</v>
      </c>
    </row>
    <row r="176" spans="1:10" x14ac:dyDescent="0.3">
      <c r="A176" s="59">
        <v>167</v>
      </c>
      <c r="B176" s="60" t="s">
        <v>310</v>
      </c>
      <c r="C176" s="59">
        <v>1</v>
      </c>
      <c r="E176" s="64"/>
      <c r="F176" s="10"/>
      <c r="G176" s="18" t="str">
        <f t="shared" si="26"/>
        <v/>
      </c>
      <c r="H176" s="18" t="str">
        <f t="shared" si="27"/>
        <v/>
      </c>
      <c r="I176" s="11">
        <v>7</v>
      </c>
    </row>
    <row r="177" spans="1:10" x14ac:dyDescent="0.3">
      <c r="A177" s="59">
        <v>169</v>
      </c>
      <c r="B177" s="60" t="s">
        <v>311</v>
      </c>
      <c r="C177" s="59">
        <v>1</v>
      </c>
      <c r="E177" s="64"/>
      <c r="F177" s="10"/>
      <c r="G177" s="18" t="str">
        <f t="shared" si="26"/>
        <v/>
      </c>
      <c r="H177" s="18" t="str">
        <f t="shared" si="27"/>
        <v/>
      </c>
      <c r="I177" s="11">
        <v>8</v>
      </c>
    </row>
    <row r="178" spans="1:10" ht="15" thickBot="1" x14ac:dyDescent="0.35">
      <c r="A178" s="59">
        <v>170</v>
      </c>
      <c r="B178" s="60" t="s">
        <v>183</v>
      </c>
      <c r="C178" s="59">
        <v>1</v>
      </c>
      <c r="E178" s="64"/>
      <c r="F178" s="10"/>
      <c r="G178" s="18" t="str">
        <f t="shared" si="26"/>
        <v/>
      </c>
      <c r="H178" s="18" t="str">
        <f t="shared" si="27"/>
        <v/>
      </c>
      <c r="I178" s="11">
        <v>9</v>
      </c>
    </row>
    <row r="179" spans="1:10" ht="18.600000000000001" thickBot="1" x14ac:dyDescent="0.4">
      <c r="A179" s="59">
        <v>171</v>
      </c>
      <c r="B179" s="60" t="s">
        <v>312</v>
      </c>
      <c r="C179" s="59">
        <v>1</v>
      </c>
      <c r="E179" s="12" t="s">
        <v>6</v>
      </c>
      <c r="F179" s="13"/>
      <c r="G179" s="19" t="str">
        <f t="shared" si="26"/>
        <v/>
      </c>
      <c r="H179" s="19" t="str">
        <f t="shared" si="27"/>
        <v/>
      </c>
      <c r="I179" s="28">
        <f>SUM(H170:H178)</f>
        <v>0</v>
      </c>
      <c r="J179" s="24" t="str">
        <f>IF(I179&gt;24, "Límite superado. Revisa el equipo", "")</f>
        <v/>
      </c>
    </row>
    <row r="180" spans="1:10" ht="18" x14ac:dyDescent="0.35">
      <c r="A180" s="59">
        <v>172</v>
      </c>
      <c r="B180" s="60" t="s">
        <v>186</v>
      </c>
      <c r="C180" s="59">
        <v>1</v>
      </c>
      <c r="E180" s="12" t="s">
        <v>7</v>
      </c>
      <c r="F180" s="13"/>
      <c r="G180" s="19" t="str">
        <f t="shared" si="26"/>
        <v/>
      </c>
      <c r="H180" s="19" t="str">
        <f t="shared" si="27"/>
        <v/>
      </c>
      <c r="I180" s="14" t="s">
        <v>5</v>
      </c>
      <c r="J180" s="30" t="str">
        <f>IF(AND(ISNUMBER(H179),H179&gt;1),"El reserva elegido no es correcto. Cámbialo","")&amp;IF(AND(ISNUMBER(H180),H180&gt;1),"El reserva elegido no es correcto. Cámbialo","")</f>
        <v/>
      </c>
    </row>
    <row r="181" spans="1:10" ht="15.6" x14ac:dyDescent="0.35">
      <c r="A181" s="59">
        <v>176</v>
      </c>
      <c r="B181" s="60" t="s">
        <v>313</v>
      </c>
      <c r="C181" s="59">
        <v>1</v>
      </c>
      <c r="F181" s="8" t="s">
        <v>4</v>
      </c>
      <c r="G181" s="8"/>
      <c r="H181" s="9" t="s">
        <v>3</v>
      </c>
      <c r="J181" s="26" t="str">
        <f>IF(I191&lt;24, "Completa tu equipo hasta los 24 puntos", "")</f>
        <v>Completa tu equipo hasta los 24 puntos</v>
      </c>
    </row>
    <row r="182" spans="1:10" ht="16.2" customHeight="1" x14ac:dyDescent="0.3">
      <c r="A182" s="59">
        <v>179</v>
      </c>
      <c r="B182" s="60" t="s">
        <v>314</v>
      </c>
      <c r="C182" s="59">
        <v>1</v>
      </c>
      <c r="E182" s="64" t="s">
        <v>8</v>
      </c>
      <c r="F182" s="10"/>
      <c r="G182" s="18" t="str">
        <f t="shared" ref="G182:G192" si="28">IF(F182="","",VLOOKUP(F182,$A$2:$C$253,2,FALSE))</f>
        <v/>
      </c>
      <c r="H182" s="18" t="str">
        <f>IF(F182="","",VLOOKUP(F182,$A$2:$C$169,3,FALSE))</f>
        <v/>
      </c>
      <c r="I182" s="11">
        <v>1</v>
      </c>
    </row>
    <row r="183" spans="1:10" x14ac:dyDescent="0.3">
      <c r="A183" s="59">
        <v>181</v>
      </c>
      <c r="B183" s="60" t="s">
        <v>95</v>
      </c>
      <c r="C183" s="59">
        <v>1</v>
      </c>
      <c r="E183" s="64"/>
      <c r="F183" s="10"/>
      <c r="G183" s="18" t="str">
        <f t="shared" si="28"/>
        <v/>
      </c>
      <c r="H183" s="18" t="str">
        <f t="shared" ref="H183:H192" si="29">IF(F183="","",VLOOKUP(F183,$A$2:$C$253,3,FALSE))</f>
        <v/>
      </c>
      <c r="I183" s="11">
        <v>2</v>
      </c>
    </row>
    <row r="184" spans="1:10" x14ac:dyDescent="0.3">
      <c r="A184" s="59">
        <v>183</v>
      </c>
      <c r="B184" s="60" t="s">
        <v>191</v>
      </c>
      <c r="C184" s="59">
        <v>1</v>
      </c>
      <c r="E184" s="64"/>
      <c r="F184" s="10"/>
      <c r="G184" s="18" t="str">
        <f t="shared" si="28"/>
        <v/>
      </c>
      <c r="H184" s="18" t="str">
        <f t="shared" si="29"/>
        <v/>
      </c>
      <c r="I184" s="11">
        <v>3</v>
      </c>
    </row>
    <row r="185" spans="1:10" x14ac:dyDescent="0.3">
      <c r="A185" s="59">
        <v>184</v>
      </c>
      <c r="B185" s="60" t="s">
        <v>94</v>
      </c>
      <c r="C185" s="59">
        <v>1</v>
      </c>
      <c r="E185" s="64"/>
      <c r="F185" s="10"/>
      <c r="G185" s="18" t="str">
        <f t="shared" si="28"/>
        <v/>
      </c>
      <c r="H185" s="18" t="str">
        <f t="shared" si="29"/>
        <v/>
      </c>
      <c r="I185" s="11">
        <v>4</v>
      </c>
    </row>
    <row r="186" spans="1:10" x14ac:dyDescent="0.3">
      <c r="E186" s="64"/>
      <c r="F186" s="10"/>
      <c r="G186" s="18" t="str">
        <f t="shared" si="28"/>
        <v/>
      </c>
      <c r="H186" s="18" t="str">
        <f t="shared" si="29"/>
        <v/>
      </c>
      <c r="I186" s="11">
        <v>5</v>
      </c>
    </row>
    <row r="187" spans="1:10" x14ac:dyDescent="0.3">
      <c r="A187" s="46"/>
      <c r="B187" s="5"/>
      <c r="C187" s="22"/>
      <c r="E187" s="64"/>
      <c r="F187" s="10"/>
      <c r="G187" s="18" t="str">
        <f t="shared" si="28"/>
        <v/>
      </c>
      <c r="H187" s="18" t="str">
        <f t="shared" si="29"/>
        <v/>
      </c>
      <c r="I187" s="11">
        <v>6</v>
      </c>
    </row>
    <row r="188" spans="1:10" ht="16.2" x14ac:dyDescent="0.3">
      <c r="A188" s="47"/>
      <c r="B188" s="15"/>
      <c r="C188" s="16"/>
      <c r="E188" s="64"/>
      <c r="F188" s="10"/>
      <c r="G188" s="18" t="str">
        <f t="shared" si="28"/>
        <v/>
      </c>
      <c r="H188" s="18" t="str">
        <f t="shared" si="29"/>
        <v/>
      </c>
      <c r="I188" s="11">
        <v>7</v>
      </c>
    </row>
    <row r="189" spans="1:10" ht="16.2" x14ac:dyDescent="0.3">
      <c r="A189" s="48"/>
      <c r="B189" s="15"/>
      <c r="C189" s="17"/>
      <c r="E189" s="64"/>
      <c r="F189" s="10"/>
      <c r="G189" s="18" t="str">
        <f t="shared" si="28"/>
        <v/>
      </c>
      <c r="H189" s="18" t="str">
        <f t="shared" si="29"/>
        <v/>
      </c>
      <c r="I189" s="11">
        <v>8</v>
      </c>
    </row>
    <row r="190" spans="1:10" ht="15" thickBot="1" x14ac:dyDescent="0.35">
      <c r="A190" s="46"/>
      <c r="B190" s="5"/>
      <c r="C190" s="22"/>
      <c r="E190" s="64"/>
      <c r="F190" s="10"/>
      <c r="G190" s="18" t="str">
        <f t="shared" si="28"/>
        <v/>
      </c>
      <c r="H190" s="18" t="str">
        <f t="shared" si="29"/>
        <v/>
      </c>
      <c r="I190" s="11">
        <v>9</v>
      </c>
    </row>
    <row r="191" spans="1:10" ht="18.600000000000001" thickBot="1" x14ac:dyDescent="0.4">
      <c r="A191" s="46"/>
      <c r="B191" s="5"/>
      <c r="C191" s="22"/>
      <c r="E191" s="12" t="s">
        <v>6</v>
      </c>
      <c r="F191" s="13"/>
      <c r="G191" s="19" t="str">
        <f t="shared" si="28"/>
        <v/>
      </c>
      <c r="H191" s="19" t="str">
        <f t="shared" si="29"/>
        <v/>
      </c>
      <c r="I191" s="28">
        <f>SUM(H182:H190)</f>
        <v>0</v>
      </c>
      <c r="J191" s="24" t="str">
        <f>IF(I191&gt;24, "Límite superado. Revisa el equipo", "")</f>
        <v/>
      </c>
    </row>
    <row r="192" spans="1:10" ht="18" x14ac:dyDescent="0.35">
      <c r="A192" s="46"/>
      <c r="B192" s="5"/>
      <c r="C192" s="22"/>
      <c r="E192" s="12" t="s">
        <v>7</v>
      </c>
      <c r="F192" s="13"/>
      <c r="G192" s="19" t="str">
        <f t="shared" si="28"/>
        <v/>
      </c>
      <c r="H192" s="19" t="str">
        <f t="shared" si="29"/>
        <v/>
      </c>
      <c r="I192" s="14" t="s">
        <v>5</v>
      </c>
      <c r="J192" s="30" t="str">
        <f>IF(AND(ISNUMBER(H191),H191&gt;1),"El reserva elegido no es correcto. Cámbialo","")&amp;IF(AND(ISNUMBER(H192),H192&gt;1),"El reserva elegido no es correcto. Cámbialo","")</f>
        <v/>
      </c>
    </row>
    <row r="193" spans="1:10" ht="15.6" x14ac:dyDescent="0.35">
      <c r="A193" s="46"/>
      <c r="B193" s="5"/>
      <c r="C193" s="22"/>
      <c r="F193" s="8" t="s">
        <v>4</v>
      </c>
      <c r="G193" s="8"/>
      <c r="H193" s="9" t="s">
        <v>3</v>
      </c>
      <c r="J193" s="26" t="str">
        <f>IF(I203&lt;24, "Completa tu equipo hasta los 24 puntos", "")</f>
        <v>Completa tu equipo hasta los 24 puntos</v>
      </c>
    </row>
    <row r="194" spans="1:10" ht="14.4" customHeight="1" x14ac:dyDescent="0.3">
      <c r="A194" s="46"/>
      <c r="B194" s="5"/>
      <c r="C194" s="22"/>
      <c r="E194" s="64" t="s">
        <v>8</v>
      </c>
      <c r="F194" s="10"/>
      <c r="G194" s="18" t="str">
        <f t="shared" ref="G194:G204" si="30">IF(F194="","",VLOOKUP(F194,$A$2:$C$253,2,FALSE))</f>
        <v/>
      </c>
      <c r="H194" s="18" t="str">
        <f>IF(F194="","",VLOOKUP(F194,$A$2:$C$169,3,FALSE))</f>
        <v/>
      </c>
      <c r="I194" s="11">
        <v>1</v>
      </c>
    </row>
    <row r="195" spans="1:10" x14ac:dyDescent="0.3">
      <c r="A195" s="46"/>
      <c r="B195" s="5"/>
      <c r="C195" s="22"/>
      <c r="E195" s="64"/>
      <c r="F195" s="10"/>
      <c r="G195" s="18" t="str">
        <f t="shared" si="30"/>
        <v/>
      </c>
      <c r="H195" s="18" t="str">
        <f t="shared" ref="H195:H204" si="31">IF(F195="","",VLOOKUP(F195,$A$2:$C$253,3,FALSE))</f>
        <v/>
      </c>
      <c r="I195" s="11">
        <v>2</v>
      </c>
    </row>
    <row r="196" spans="1:10" x14ac:dyDescent="0.3">
      <c r="A196" s="46"/>
      <c r="B196" s="5"/>
      <c r="C196" s="22"/>
      <c r="E196" s="64"/>
      <c r="F196" s="10"/>
      <c r="G196" s="18" t="str">
        <f t="shared" si="30"/>
        <v/>
      </c>
      <c r="H196" s="18" t="str">
        <f t="shared" si="31"/>
        <v/>
      </c>
      <c r="I196" s="11">
        <v>3</v>
      </c>
    </row>
    <row r="197" spans="1:10" x14ac:dyDescent="0.3">
      <c r="A197" s="46"/>
      <c r="B197" s="5"/>
      <c r="C197" s="22"/>
      <c r="E197" s="64"/>
      <c r="F197" s="10"/>
      <c r="G197" s="18" t="str">
        <f t="shared" si="30"/>
        <v/>
      </c>
      <c r="H197" s="18" t="str">
        <f t="shared" si="31"/>
        <v/>
      </c>
      <c r="I197" s="11">
        <v>4</v>
      </c>
    </row>
    <row r="198" spans="1:10" ht="16.2" x14ac:dyDescent="0.3">
      <c r="A198" s="47"/>
      <c r="B198" s="15"/>
      <c r="C198" s="16"/>
      <c r="E198" s="64"/>
      <c r="F198" s="10"/>
      <c r="G198" s="18" t="str">
        <f t="shared" si="30"/>
        <v/>
      </c>
      <c r="H198" s="18" t="str">
        <f t="shared" si="31"/>
        <v/>
      </c>
      <c r="I198" s="11">
        <v>5</v>
      </c>
    </row>
    <row r="199" spans="1:10" ht="16.2" x14ac:dyDescent="0.3">
      <c r="A199" s="48"/>
      <c r="B199" s="15"/>
      <c r="C199" s="17"/>
      <c r="E199" s="64"/>
      <c r="F199" s="10"/>
      <c r="G199" s="18" t="str">
        <f t="shared" si="30"/>
        <v/>
      </c>
      <c r="H199" s="18" t="str">
        <f t="shared" si="31"/>
        <v/>
      </c>
      <c r="I199" s="11">
        <v>6</v>
      </c>
    </row>
    <row r="200" spans="1:10" x14ac:dyDescent="0.3">
      <c r="A200" s="46"/>
      <c r="B200" s="5"/>
      <c r="C200" s="22"/>
      <c r="E200" s="64"/>
      <c r="F200" s="10"/>
      <c r="G200" s="18" t="str">
        <f t="shared" si="30"/>
        <v/>
      </c>
      <c r="H200" s="18" t="str">
        <f t="shared" si="31"/>
        <v/>
      </c>
      <c r="I200" s="11">
        <v>7</v>
      </c>
    </row>
    <row r="201" spans="1:10" x14ac:dyDescent="0.3">
      <c r="A201" s="46"/>
      <c r="B201" s="5"/>
      <c r="C201" s="22"/>
      <c r="E201" s="64"/>
      <c r="F201" s="10"/>
      <c r="G201" s="18" t="str">
        <f t="shared" si="30"/>
        <v/>
      </c>
      <c r="H201" s="18" t="str">
        <f t="shared" si="31"/>
        <v/>
      </c>
      <c r="I201" s="11">
        <v>8</v>
      </c>
    </row>
    <row r="202" spans="1:10" ht="15" thickBot="1" x14ac:dyDescent="0.35">
      <c r="A202" s="46"/>
      <c r="B202" s="5"/>
      <c r="C202" s="22"/>
      <c r="E202" s="64"/>
      <c r="F202" s="10"/>
      <c r="G202" s="18" t="str">
        <f t="shared" si="30"/>
        <v/>
      </c>
      <c r="H202" s="18" t="str">
        <f t="shared" si="31"/>
        <v/>
      </c>
      <c r="I202" s="11">
        <v>9</v>
      </c>
    </row>
    <row r="203" spans="1:10" ht="18.600000000000001" thickBot="1" x14ac:dyDescent="0.4">
      <c r="A203" s="46"/>
      <c r="B203" s="5"/>
      <c r="C203" s="22"/>
      <c r="E203" s="12" t="s">
        <v>6</v>
      </c>
      <c r="F203" s="13"/>
      <c r="G203" s="19" t="str">
        <f t="shared" si="30"/>
        <v/>
      </c>
      <c r="H203" s="19" t="str">
        <f t="shared" si="31"/>
        <v/>
      </c>
      <c r="I203" s="28">
        <f>SUM(H194:H202)</f>
        <v>0</v>
      </c>
      <c r="J203" s="24" t="str">
        <f>IF(I203&gt;24, "Límite superado. Revisa el equipo", "")</f>
        <v/>
      </c>
    </row>
    <row r="204" spans="1:10" ht="18" x14ac:dyDescent="0.35">
      <c r="A204" s="46"/>
      <c r="B204" s="5"/>
      <c r="C204" s="22"/>
      <c r="E204" s="12" t="s">
        <v>7</v>
      </c>
      <c r="F204" s="13"/>
      <c r="G204" s="19" t="str">
        <f t="shared" si="30"/>
        <v/>
      </c>
      <c r="H204" s="19" t="str">
        <f t="shared" si="31"/>
        <v/>
      </c>
      <c r="I204" s="14" t="s">
        <v>5</v>
      </c>
      <c r="J204" s="30" t="str">
        <f>IF(AND(ISNUMBER(H203),H203&gt;1),"El reserva elegido no es correcto. Cámbialo","")&amp;IF(AND(ISNUMBER(H204),H204&gt;1),"El reserva elegido no es correcto. Cámbialo","")</f>
        <v/>
      </c>
    </row>
    <row r="205" spans="1:10" ht="15.6" x14ac:dyDescent="0.35">
      <c r="A205" s="46"/>
      <c r="B205" s="5"/>
      <c r="C205" s="22"/>
      <c r="F205" s="8" t="s">
        <v>4</v>
      </c>
      <c r="G205" s="8"/>
      <c r="H205" s="9" t="s">
        <v>3</v>
      </c>
      <c r="J205" s="26" t="str">
        <f>IF(I215&lt;24, "Completa tu equipo hasta los 24 puntos", "")</f>
        <v>Completa tu equipo hasta los 24 puntos</v>
      </c>
    </row>
    <row r="206" spans="1:10" ht="14.4" customHeight="1" x14ac:dyDescent="0.3">
      <c r="A206" s="46"/>
      <c r="B206" s="5"/>
      <c r="C206" s="22"/>
      <c r="E206" s="64" t="s">
        <v>8</v>
      </c>
      <c r="F206" s="10"/>
      <c r="G206" s="18" t="str">
        <f t="shared" ref="G206:G216" si="32">IF(F206="","",VLOOKUP(F206,$A$2:$C$253,2,FALSE))</f>
        <v/>
      </c>
      <c r="H206" s="18" t="str">
        <f>IF(F206="","",VLOOKUP(F206,$A$2:$C$169,3,FALSE))</f>
        <v/>
      </c>
      <c r="I206" s="11">
        <v>1</v>
      </c>
    </row>
    <row r="207" spans="1:10" x14ac:dyDescent="0.3">
      <c r="A207" s="46"/>
      <c r="B207" s="5"/>
      <c r="C207" s="22"/>
      <c r="E207" s="64"/>
      <c r="F207" s="10"/>
      <c r="G207" s="18" t="str">
        <f t="shared" si="32"/>
        <v/>
      </c>
      <c r="H207" s="18" t="str">
        <f t="shared" ref="H207:H216" si="33">IF(F207="","",VLOOKUP(F207,$A$2:$C$253,3,FALSE))</f>
        <v/>
      </c>
      <c r="I207" s="11">
        <v>2</v>
      </c>
    </row>
    <row r="208" spans="1:10" ht="16.2" x14ac:dyDescent="0.3">
      <c r="A208" s="47"/>
      <c r="B208" s="15"/>
      <c r="C208" s="16"/>
      <c r="E208" s="64"/>
      <c r="F208" s="10"/>
      <c r="G208" s="18" t="str">
        <f t="shared" si="32"/>
        <v/>
      </c>
      <c r="H208" s="18" t="str">
        <f t="shared" si="33"/>
        <v/>
      </c>
      <c r="I208" s="11">
        <v>3</v>
      </c>
    </row>
    <row r="209" spans="1:10" ht="16.2" x14ac:dyDescent="0.3">
      <c r="A209" s="48"/>
      <c r="B209" s="15"/>
      <c r="C209" s="17"/>
      <c r="E209" s="64"/>
      <c r="F209" s="10"/>
      <c r="G209" s="18" t="str">
        <f t="shared" si="32"/>
        <v/>
      </c>
      <c r="H209" s="18" t="str">
        <f t="shared" si="33"/>
        <v/>
      </c>
      <c r="I209" s="11">
        <v>4</v>
      </c>
    </row>
    <row r="210" spans="1:10" x14ac:dyDescent="0.3">
      <c r="A210" s="46"/>
      <c r="B210" s="5"/>
      <c r="C210" s="22"/>
      <c r="E210" s="64"/>
      <c r="F210" s="10"/>
      <c r="G210" s="18" t="str">
        <f t="shared" si="32"/>
        <v/>
      </c>
      <c r="H210" s="18" t="str">
        <f t="shared" si="33"/>
        <v/>
      </c>
      <c r="I210" s="11">
        <v>5</v>
      </c>
    </row>
    <row r="211" spans="1:10" x14ac:dyDescent="0.3">
      <c r="A211" s="46"/>
      <c r="B211" s="5"/>
      <c r="C211" s="22"/>
      <c r="E211" s="64"/>
      <c r="F211" s="10"/>
      <c r="G211" s="18" t="str">
        <f t="shared" si="32"/>
        <v/>
      </c>
      <c r="H211" s="18" t="str">
        <f t="shared" si="33"/>
        <v/>
      </c>
      <c r="I211" s="11">
        <v>6</v>
      </c>
    </row>
    <row r="212" spans="1:10" x14ac:dyDescent="0.3">
      <c r="A212" s="46"/>
      <c r="B212" s="5"/>
      <c r="C212" s="22"/>
      <c r="E212" s="64"/>
      <c r="F212" s="10"/>
      <c r="G212" s="18" t="str">
        <f t="shared" si="32"/>
        <v/>
      </c>
      <c r="H212" s="18" t="str">
        <f t="shared" si="33"/>
        <v/>
      </c>
      <c r="I212" s="11">
        <v>7</v>
      </c>
    </row>
    <row r="213" spans="1:10" x14ac:dyDescent="0.3">
      <c r="A213" s="46"/>
      <c r="B213" s="5"/>
      <c r="C213" s="22"/>
      <c r="E213" s="64"/>
      <c r="F213" s="10"/>
      <c r="G213" s="18" t="str">
        <f t="shared" si="32"/>
        <v/>
      </c>
      <c r="H213" s="18" t="str">
        <f t="shared" si="33"/>
        <v/>
      </c>
      <c r="I213" s="11">
        <v>8</v>
      </c>
    </row>
    <row r="214" spans="1:10" ht="15" thickBot="1" x14ac:dyDescent="0.35">
      <c r="A214" s="46"/>
      <c r="B214" s="5"/>
      <c r="C214" s="22"/>
      <c r="E214" s="64"/>
      <c r="F214" s="10"/>
      <c r="G214" s="18" t="str">
        <f t="shared" si="32"/>
        <v/>
      </c>
      <c r="H214" s="18" t="str">
        <f t="shared" si="33"/>
        <v/>
      </c>
      <c r="I214" s="11">
        <v>9</v>
      </c>
    </row>
    <row r="215" spans="1:10" ht="18.600000000000001" thickBot="1" x14ac:dyDescent="0.4">
      <c r="A215" s="46"/>
      <c r="B215" s="5"/>
      <c r="C215" s="22"/>
      <c r="E215" s="12" t="s">
        <v>6</v>
      </c>
      <c r="F215" s="13"/>
      <c r="G215" s="19" t="str">
        <f t="shared" si="32"/>
        <v/>
      </c>
      <c r="H215" s="19" t="str">
        <f t="shared" si="33"/>
        <v/>
      </c>
      <c r="I215" s="28">
        <f>SUM(H206:H214)</f>
        <v>0</v>
      </c>
      <c r="J215" s="24" t="str">
        <f>IF(I215&gt;24, "Límite superado. Revisa el equipo", "")</f>
        <v/>
      </c>
    </row>
    <row r="216" spans="1:10" ht="18" x14ac:dyDescent="0.35">
      <c r="A216" s="46"/>
      <c r="B216" s="5"/>
      <c r="C216" s="22"/>
      <c r="E216" s="12" t="s">
        <v>7</v>
      </c>
      <c r="F216" s="13"/>
      <c r="G216" s="19" t="str">
        <f t="shared" si="32"/>
        <v/>
      </c>
      <c r="H216" s="19" t="str">
        <f t="shared" si="33"/>
        <v/>
      </c>
      <c r="I216" s="14" t="s">
        <v>5</v>
      </c>
      <c r="J216" s="30" t="str">
        <f>IF(AND(ISNUMBER(H215),H215&gt;1),"El reserva elegido no es correcto. Cámbialo","")&amp;IF(AND(ISNUMBER(H216),H216&gt;1),"El reserva elegido no es correcto. Cámbialo","")</f>
        <v/>
      </c>
    </row>
    <row r="217" spans="1:10" ht="15.6" x14ac:dyDescent="0.35">
      <c r="A217" s="46"/>
      <c r="B217" s="5"/>
      <c r="C217" s="22"/>
      <c r="F217" s="8" t="s">
        <v>4</v>
      </c>
      <c r="G217" s="8"/>
      <c r="H217" s="9" t="s">
        <v>3</v>
      </c>
      <c r="J217" s="26" t="str">
        <f>IF(I227&lt;24, "Completa tu equipo hasta los 24 puntos", "")</f>
        <v>Completa tu equipo hasta los 24 puntos</v>
      </c>
    </row>
    <row r="218" spans="1:10" ht="16.2" customHeight="1" x14ac:dyDescent="0.3">
      <c r="A218" s="47"/>
      <c r="B218" s="15"/>
      <c r="C218" s="16"/>
      <c r="E218" s="64" t="s">
        <v>8</v>
      </c>
      <c r="F218" s="10"/>
      <c r="G218" s="18" t="str">
        <f t="shared" ref="G218:G228" si="34">IF(F218="","",VLOOKUP(F218,$A$2:$C$253,2,FALSE))</f>
        <v/>
      </c>
      <c r="H218" s="18" t="str">
        <f>IF(F218="","",VLOOKUP(F218,$A$2:$C$169,3,FALSE))</f>
        <v/>
      </c>
      <c r="I218" s="11">
        <v>1</v>
      </c>
    </row>
    <row r="219" spans="1:10" ht="16.2" x14ac:dyDescent="0.3">
      <c r="A219" s="48"/>
      <c r="B219" s="15"/>
      <c r="C219" s="17"/>
      <c r="E219" s="64"/>
      <c r="F219" s="10"/>
      <c r="G219" s="18" t="str">
        <f t="shared" si="34"/>
        <v/>
      </c>
      <c r="H219" s="18" t="str">
        <f t="shared" ref="H219:H228" si="35">IF(F219="","",VLOOKUP(F219,$A$2:$C$253,3,FALSE))</f>
        <v/>
      </c>
      <c r="I219" s="11">
        <v>2</v>
      </c>
    </row>
    <row r="220" spans="1:10" x14ac:dyDescent="0.3">
      <c r="A220" s="46"/>
      <c r="B220" s="5"/>
      <c r="C220" s="22"/>
      <c r="E220" s="64"/>
      <c r="F220" s="10"/>
      <c r="G220" s="18" t="str">
        <f t="shared" si="34"/>
        <v/>
      </c>
      <c r="H220" s="18" t="str">
        <f t="shared" si="35"/>
        <v/>
      </c>
      <c r="I220" s="11">
        <v>3</v>
      </c>
    </row>
    <row r="221" spans="1:10" x14ac:dyDescent="0.3">
      <c r="A221" s="46"/>
      <c r="B221" s="5"/>
      <c r="C221" s="22"/>
      <c r="E221" s="64"/>
      <c r="F221" s="10"/>
      <c r="G221" s="18" t="str">
        <f t="shared" si="34"/>
        <v/>
      </c>
      <c r="H221" s="18" t="str">
        <f t="shared" si="35"/>
        <v/>
      </c>
      <c r="I221" s="11">
        <v>4</v>
      </c>
    </row>
    <row r="222" spans="1:10" x14ac:dyDescent="0.3">
      <c r="A222" s="46"/>
      <c r="B222" s="5"/>
      <c r="C222" s="22"/>
      <c r="E222" s="64"/>
      <c r="F222" s="10"/>
      <c r="G222" s="18" t="str">
        <f t="shared" si="34"/>
        <v/>
      </c>
      <c r="H222" s="18" t="str">
        <f t="shared" si="35"/>
        <v/>
      </c>
      <c r="I222" s="11">
        <v>5</v>
      </c>
    </row>
    <row r="223" spans="1:10" x14ac:dyDescent="0.3">
      <c r="A223" s="46"/>
      <c r="B223" s="5"/>
      <c r="C223" s="22"/>
      <c r="E223" s="64"/>
      <c r="F223" s="10"/>
      <c r="G223" s="18" t="str">
        <f t="shared" si="34"/>
        <v/>
      </c>
      <c r="H223" s="18" t="str">
        <f t="shared" si="35"/>
        <v/>
      </c>
      <c r="I223" s="11">
        <v>6</v>
      </c>
    </row>
    <row r="224" spans="1:10" x14ac:dyDescent="0.3">
      <c r="A224" s="46"/>
      <c r="B224" s="5"/>
      <c r="C224" s="22"/>
      <c r="E224" s="64"/>
      <c r="F224" s="10"/>
      <c r="G224" s="18" t="str">
        <f t="shared" si="34"/>
        <v/>
      </c>
      <c r="H224" s="18" t="str">
        <f t="shared" si="35"/>
        <v/>
      </c>
      <c r="I224" s="11">
        <v>7</v>
      </c>
    </row>
    <row r="225" spans="1:10" x14ac:dyDescent="0.3">
      <c r="A225" s="46"/>
      <c r="B225" s="5"/>
      <c r="C225" s="22"/>
      <c r="E225" s="64"/>
      <c r="F225" s="10"/>
      <c r="G225" s="18" t="str">
        <f t="shared" si="34"/>
        <v/>
      </c>
      <c r="H225" s="18" t="str">
        <f t="shared" si="35"/>
        <v/>
      </c>
      <c r="I225" s="11">
        <v>8</v>
      </c>
    </row>
    <row r="226" spans="1:10" ht="15" thickBot="1" x14ac:dyDescent="0.35">
      <c r="E226" s="64"/>
      <c r="F226" s="10"/>
      <c r="G226" s="18" t="str">
        <f t="shared" si="34"/>
        <v/>
      </c>
      <c r="H226" s="18" t="str">
        <f t="shared" si="35"/>
        <v/>
      </c>
      <c r="I226" s="11">
        <v>9</v>
      </c>
    </row>
    <row r="227" spans="1:10" ht="18.600000000000001" thickBot="1" x14ac:dyDescent="0.4">
      <c r="E227" s="12" t="s">
        <v>6</v>
      </c>
      <c r="F227" s="13"/>
      <c r="G227" s="19" t="str">
        <f t="shared" si="34"/>
        <v/>
      </c>
      <c r="H227" s="19" t="str">
        <f t="shared" si="35"/>
        <v/>
      </c>
      <c r="I227" s="28">
        <f>SUM(H218:H226)</f>
        <v>0</v>
      </c>
      <c r="J227" s="24" t="str">
        <f>IF(I227&gt;24, "Límite superado. Revisa el equipo", "")</f>
        <v/>
      </c>
    </row>
    <row r="228" spans="1:10" ht="18" x14ac:dyDescent="0.35">
      <c r="A228" s="46"/>
      <c r="B228" s="5"/>
      <c r="C228" s="22"/>
      <c r="E228" s="12" t="s">
        <v>7</v>
      </c>
      <c r="F228" s="13"/>
      <c r="G228" s="19" t="str">
        <f t="shared" si="34"/>
        <v/>
      </c>
      <c r="H228" s="19" t="str">
        <f t="shared" si="35"/>
        <v/>
      </c>
      <c r="I228" s="14" t="s">
        <v>5</v>
      </c>
      <c r="J228" s="30" t="str">
        <f>IF(AND(ISNUMBER(H227),H227&gt;1),"El reserva elegido no es correcto. Cámbialo","")&amp;IF(AND(ISNUMBER(H228),H228&gt;1),"El reserva elegido no es correcto. Cámbialo","")</f>
        <v/>
      </c>
    </row>
    <row r="229" spans="1:10" ht="15.6" x14ac:dyDescent="0.35">
      <c r="A229" s="46"/>
      <c r="B229" s="5"/>
      <c r="C229" s="22"/>
      <c r="F229" s="8" t="s">
        <v>4</v>
      </c>
      <c r="G229" s="8"/>
      <c r="H229" s="9" t="s">
        <v>3</v>
      </c>
      <c r="J229" s="26" t="str">
        <f>IF(I239&lt;24, "Completa tu equipo hasta los 24 puntos", "")</f>
        <v>Completa tu equipo hasta los 24 puntos</v>
      </c>
    </row>
    <row r="230" spans="1:10" ht="14.4" customHeight="1" x14ac:dyDescent="0.3">
      <c r="A230" s="46"/>
      <c r="B230" s="5"/>
      <c r="C230" s="22"/>
      <c r="E230" s="64" t="s">
        <v>8</v>
      </c>
      <c r="F230" s="10"/>
      <c r="G230" s="18" t="str">
        <f t="shared" ref="G230:G240" si="36">IF(F230="","",VLOOKUP(F230,$A$2:$C$253,2,FALSE))</f>
        <v/>
      </c>
      <c r="H230" s="18" t="str">
        <f>IF(F230="","",VLOOKUP(F230,$A$2:$C$169,3,FALSE))</f>
        <v/>
      </c>
      <c r="I230" s="11">
        <v>1</v>
      </c>
    </row>
    <row r="231" spans="1:10" x14ac:dyDescent="0.3">
      <c r="A231" s="46"/>
      <c r="B231" s="5"/>
      <c r="C231" s="22"/>
      <c r="E231" s="64"/>
      <c r="F231" s="10"/>
      <c r="G231" s="18" t="str">
        <f t="shared" si="36"/>
        <v/>
      </c>
      <c r="H231" s="18" t="str">
        <f t="shared" ref="H231:H240" si="37">IF(F231="","",VLOOKUP(F231,$A$2:$C$253,3,FALSE))</f>
        <v/>
      </c>
      <c r="I231" s="11">
        <v>2</v>
      </c>
    </row>
    <row r="232" spans="1:10" x14ac:dyDescent="0.3">
      <c r="A232" s="46"/>
      <c r="B232" s="5"/>
      <c r="C232" s="22"/>
      <c r="E232" s="64"/>
      <c r="F232" s="10"/>
      <c r="G232" s="18" t="str">
        <f t="shared" si="36"/>
        <v/>
      </c>
      <c r="H232" s="18" t="str">
        <f t="shared" si="37"/>
        <v/>
      </c>
      <c r="I232" s="11">
        <v>3</v>
      </c>
    </row>
    <row r="233" spans="1:10" x14ac:dyDescent="0.3">
      <c r="A233" s="46"/>
      <c r="B233" s="5"/>
      <c r="C233" s="22"/>
      <c r="E233" s="64"/>
      <c r="F233" s="10"/>
      <c r="G233" s="18" t="str">
        <f t="shared" si="36"/>
        <v/>
      </c>
      <c r="H233" s="18" t="str">
        <f t="shared" si="37"/>
        <v/>
      </c>
      <c r="I233" s="11">
        <v>4</v>
      </c>
    </row>
    <row r="234" spans="1:10" x14ac:dyDescent="0.3">
      <c r="A234" s="46"/>
      <c r="B234" s="5"/>
      <c r="C234" s="22"/>
      <c r="E234" s="64"/>
      <c r="F234" s="10"/>
      <c r="G234" s="18" t="str">
        <f t="shared" si="36"/>
        <v/>
      </c>
      <c r="H234" s="18" t="str">
        <f t="shared" si="37"/>
        <v/>
      </c>
      <c r="I234" s="11">
        <v>5</v>
      </c>
    </row>
    <row r="235" spans="1:10" x14ac:dyDescent="0.3">
      <c r="A235" s="46"/>
      <c r="B235" s="5"/>
      <c r="C235" s="22"/>
      <c r="E235" s="64"/>
      <c r="F235" s="10"/>
      <c r="G235" s="18" t="str">
        <f t="shared" si="36"/>
        <v/>
      </c>
      <c r="H235" s="18" t="str">
        <f t="shared" si="37"/>
        <v/>
      </c>
      <c r="I235" s="11">
        <v>6</v>
      </c>
    </row>
    <row r="236" spans="1:10" x14ac:dyDescent="0.3">
      <c r="A236" s="46"/>
      <c r="B236" s="5"/>
      <c r="C236" s="22"/>
      <c r="E236" s="64"/>
      <c r="F236" s="10"/>
      <c r="G236" s="18" t="str">
        <f t="shared" si="36"/>
        <v/>
      </c>
      <c r="H236" s="18" t="str">
        <f t="shared" si="37"/>
        <v/>
      </c>
      <c r="I236" s="11">
        <v>7</v>
      </c>
    </row>
    <row r="237" spans="1:10" x14ac:dyDescent="0.3">
      <c r="A237" s="46"/>
      <c r="B237" s="5"/>
      <c r="C237" s="22"/>
      <c r="E237" s="64"/>
      <c r="F237" s="10"/>
      <c r="G237" s="18" t="str">
        <f t="shared" si="36"/>
        <v/>
      </c>
      <c r="H237" s="18" t="str">
        <f t="shared" si="37"/>
        <v/>
      </c>
      <c r="I237" s="11">
        <v>8</v>
      </c>
    </row>
    <row r="238" spans="1:10" ht="15" thickBot="1" x14ac:dyDescent="0.35">
      <c r="A238" s="46"/>
      <c r="B238" s="5"/>
      <c r="C238" s="22"/>
      <c r="E238" s="64"/>
      <c r="F238" s="10"/>
      <c r="G238" s="18" t="str">
        <f t="shared" si="36"/>
        <v/>
      </c>
      <c r="H238" s="18" t="str">
        <f t="shared" si="37"/>
        <v/>
      </c>
      <c r="I238" s="11">
        <v>9</v>
      </c>
    </row>
    <row r="239" spans="1:10" ht="18.600000000000001" thickBot="1" x14ac:dyDescent="0.4">
      <c r="A239" s="46"/>
      <c r="B239" s="5"/>
      <c r="C239" s="22"/>
      <c r="E239" s="12" t="s">
        <v>6</v>
      </c>
      <c r="F239" s="13"/>
      <c r="G239" s="19" t="str">
        <f t="shared" si="36"/>
        <v/>
      </c>
      <c r="H239" s="19" t="str">
        <f t="shared" si="37"/>
        <v/>
      </c>
      <c r="I239" s="28">
        <f>SUM(H230:H238)</f>
        <v>0</v>
      </c>
      <c r="J239" s="24" t="str">
        <f>IF(I239&gt;24, "Límite superado. Revisa el equipo", "")</f>
        <v/>
      </c>
    </row>
    <row r="240" spans="1:10" ht="18" x14ac:dyDescent="0.35">
      <c r="A240" s="46"/>
      <c r="B240" s="5"/>
      <c r="C240" s="22"/>
      <c r="E240" s="12" t="s">
        <v>7</v>
      </c>
      <c r="F240" s="13"/>
      <c r="G240" s="19" t="str">
        <f t="shared" si="36"/>
        <v/>
      </c>
      <c r="H240" s="19" t="str">
        <f t="shared" si="37"/>
        <v/>
      </c>
      <c r="I240" s="14" t="s">
        <v>5</v>
      </c>
      <c r="J240" s="30" t="str">
        <f>IF(AND(ISNUMBER(H239),H239&gt;1),"El reserva elegido no es correcto. Cámbialo","")&amp;IF(AND(ISNUMBER(H240),H240&gt;1),"El reserva elegido no es correcto. Cámbialo","")</f>
        <v/>
      </c>
    </row>
    <row r="241" spans="1:10" ht="15.6" x14ac:dyDescent="0.35">
      <c r="A241" s="46"/>
      <c r="B241" s="5"/>
      <c r="C241" s="22"/>
      <c r="F241" s="8" t="s">
        <v>4</v>
      </c>
      <c r="G241" s="8"/>
      <c r="H241" s="9" t="s">
        <v>3</v>
      </c>
      <c r="J241" s="26" t="str">
        <f>IF(I251&lt;24, "Completa tu equipo hasta los 24 puntos", "")</f>
        <v>Completa tu equipo hasta los 24 puntos</v>
      </c>
    </row>
    <row r="242" spans="1:10" ht="14.4" customHeight="1" x14ac:dyDescent="0.3">
      <c r="A242" s="46"/>
      <c r="B242" s="5"/>
      <c r="C242" s="22"/>
      <c r="E242" s="64" t="s">
        <v>8</v>
      </c>
      <c r="F242" s="10"/>
      <c r="G242" s="18" t="str">
        <f t="shared" ref="G242:G252" si="38">IF(F242="","",VLOOKUP(F242,$A$2:$C$253,2,FALSE))</f>
        <v/>
      </c>
      <c r="H242" s="18" t="str">
        <f>IF(F242="","",VLOOKUP(F242,$A$2:$C$169,3,FALSE))</f>
        <v/>
      </c>
      <c r="I242" s="11">
        <v>1</v>
      </c>
    </row>
    <row r="243" spans="1:10" x14ac:dyDescent="0.3">
      <c r="A243" s="46"/>
      <c r="B243" s="5"/>
      <c r="C243" s="22"/>
      <c r="E243" s="64"/>
      <c r="F243" s="10"/>
      <c r="G243" s="18" t="str">
        <f t="shared" si="38"/>
        <v/>
      </c>
      <c r="H243" s="18" t="str">
        <f t="shared" ref="H243:H252" si="39">IF(F243="","",VLOOKUP(F243,$A$2:$C$253,3,FALSE))</f>
        <v/>
      </c>
      <c r="I243" s="11">
        <v>2</v>
      </c>
    </row>
    <row r="244" spans="1:10" x14ac:dyDescent="0.3">
      <c r="A244" s="46"/>
      <c r="B244" s="5"/>
      <c r="C244" s="22"/>
      <c r="E244" s="64"/>
      <c r="F244" s="10"/>
      <c r="G244" s="18" t="str">
        <f t="shared" si="38"/>
        <v/>
      </c>
      <c r="H244" s="18" t="str">
        <f t="shared" si="39"/>
        <v/>
      </c>
      <c r="I244" s="11">
        <v>3</v>
      </c>
    </row>
    <row r="245" spans="1:10" x14ac:dyDescent="0.3">
      <c r="A245" s="46"/>
      <c r="B245" s="5"/>
      <c r="C245" s="22"/>
      <c r="E245" s="64"/>
      <c r="F245" s="10"/>
      <c r="G245" s="18" t="str">
        <f t="shared" si="38"/>
        <v/>
      </c>
      <c r="H245" s="18" t="str">
        <f t="shared" si="39"/>
        <v/>
      </c>
      <c r="I245" s="11">
        <v>4</v>
      </c>
    </row>
    <row r="246" spans="1:10" x14ac:dyDescent="0.3">
      <c r="A246" s="46"/>
      <c r="B246" s="5"/>
      <c r="C246" s="22"/>
      <c r="E246" s="64"/>
      <c r="F246" s="10"/>
      <c r="G246" s="18" t="str">
        <f t="shared" si="38"/>
        <v/>
      </c>
      <c r="H246" s="18" t="str">
        <f t="shared" si="39"/>
        <v/>
      </c>
      <c r="I246" s="11">
        <v>5</v>
      </c>
    </row>
    <row r="247" spans="1:10" x14ac:dyDescent="0.3">
      <c r="A247" s="46"/>
      <c r="B247" s="5"/>
      <c r="C247" s="22"/>
      <c r="E247" s="64"/>
      <c r="F247" s="10"/>
      <c r="G247" s="18" t="str">
        <f t="shared" si="38"/>
        <v/>
      </c>
      <c r="H247" s="18" t="str">
        <f t="shared" si="39"/>
        <v/>
      </c>
      <c r="I247" s="11">
        <v>6</v>
      </c>
    </row>
    <row r="248" spans="1:10" x14ac:dyDescent="0.3">
      <c r="A248" s="46"/>
      <c r="B248" s="5"/>
      <c r="C248" s="22"/>
      <c r="E248" s="64"/>
      <c r="F248" s="10"/>
      <c r="G248" s="18" t="str">
        <f t="shared" si="38"/>
        <v/>
      </c>
      <c r="H248" s="18" t="str">
        <f t="shared" si="39"/>
        <v/>
      </c>
      <c r="I248" s="11">
        <v>7</v>
      </c>
    </row>
    <row r="249" spans="1:10" x14ac:dyDescent="0.3">
      <c r="A249" s="46"/>
      <c r="B249" s="5"/>
      <c r="C249" s="22"/>
      <c r="E249" s="64"/>
      <c r="F249" s="10"/>
      <c r="G249" s="18" t="str">
        <f t="shared" si="38"/>
        <v/>
      </c>
      <c r="H249" s="18" t="str">
        <f t="shared" si="39"/>
        <v/>
      </c>
      <c r="I249" s="11">
        <v>8</v>
      </c>
    </row>
    <row r="250" spans="1:10" ht="15" thickBot="1" x14ac:dyDescent="0.35">
      <c r="A250" s="46"/>
      <c r="B250" s="5"/>
      <c r="C250" s="22"/>
      <c r="E250" s="64"/>
      <c r="F250" s="10"/>
      <c r="G250" s="18" t="str">
        <f t="shared" si="38"/>
        <v/>
      </c>
      <c r="H250" s="18" t="str">
        <f t="shared" si="39"/>
        <v/>
      </c>
      <c r="I250" s="11">
        <v>9</v>
      </c>
    </row>
    <row r="251" spans="1:10" ht="18.600000000000001" thickBot="1" x14ac:dyDescent="0.4">
      <c r="A251" s="46"/>
      <c r="B251" s="5"/>
      <c r="C251" s="22"/>
      <c r="E251" s="12" t="s">
        <v>6</v>
      </c>
      <c r="F251" s="13"/>
      <c r="G251" s="19" t="str">
        <f t="shared" si="38"/>
        <v/>
      </c>
      <c r="H251" s="19" t="str">
        <f t="shared" si="39"/>
        <v/>
      </c>
      <c r="I251" s="28">
        <f>SUM(H242:H250)</f>
        <v>0</v>
      </c>
      <c r="J251" s="24" t="str">
        <f>IF(I251&gt;24, "Límite superado. Revisa el equipo", "")</f>
        <v/>
      </c>
    </row>
    <row r="252" spans="1:10" ht="18" x14ac:dyDescent="0.35">
      <c r="A252" s="46"/>
      <c r="B252" s="5"/>
      <c r="C252" s="22"/>
      <c r="E252" s="12" t="s">
        <v>7</v>
      </c>
      <c r="F252" s="13"/>
      <c r="G252" s="19" t="str">
        <f t="shared" si="38"/>
        <v/>
      </c>
      <c r="H252" s="19" t="str">
        <f t="shared" si="39"/>
        <v/>
      </c>
      <c r="I252" s="14" t="s">
        <v>5</v>
      </c>
      <c r="J252" s="30" t="str">
        <f>IF(AND(ISNUMBER(H251),H251&gt;1),"El reserva elegido no es correcto. Cámbialo","")&amp;IF(AND(ISNUMBER(H252),H252&gt;1),"El reserva elegido no es correcto. Cámbialo","")</f>
        <v/>
      </c>
    </row>
    <row r="253" spans="1:10" ht="15.6" x14ac:dyDescent="0.35">
      <c r="A253" s="46"/>
      <c r="B253" s="5"/>
      <c r="C253" s="22"/>
      <c r="F253" s="8" t="s">
        <v>4</v>
      </c>
      <c r="G253" s="8"/>
      <c r="H253" s="9" t="s">
        <v>3</v>
      </c>
      <c r="J253" s="26" t="str">
        <f>IF(I263&lt;24, "Completa tu equipo hasta los 24 puntos", "")</f>
        <v>Completa tu equipo hasta los 24 puntos</v>
      </c>
    </row>
    <row r="254" spans="1:10" ht="14.4" customHeight="1" x14ac:dyDescent="0.3">
      <c r="A254" s="46"/>
      <c r="B254" s="5"/>
      <c r="C254" s="22"/>
      <c r="E254" s="64" t="s">
        <v>8</v>
      </c>
      <c r="F254" s="10"/>
      <c r="G254" s="18" t="str">
        <f t="shared" ref="G254:G264" si="40">IF(F254="","",VLOOKUP(F254,$A$2:$C$253,2,FALSE))</f>
        <v/>
      </c>
      <c r="H254" s="18" t="str">
        <f>IF(F254="","",VLOOKUP(F254,$A$2:$C$169,3,FALSE))</f>
        <v/>
      </c>
      <c r="I254" s="11">
        <v>1</v>
      </c>
    </row>
    <row r="255" spans="1:10" x14ac:dyDescent="0.3">
      <c r="A255" s="46"/>
      <c r="B255" s="5"/>
      <c r="C255" s="22"/>
      <c r="E255" s="64"/>
      <c r="F255" s="10"/>
      <c r="G255" s="18" t="str">
        <f t="shared" si="40"/>
        <v/>
      </c>
      <c r="H255" s="18" t="str">
        <f t="shared" ref="H255:H264" si="41">IF(F255="","",VLOOKUP(F255,$A$2:$C$253,3,FALSE))</f>
        <v/>
      </c>
      <c r="I255" s="11">
        <v>2</v>
      </c>
    </row>
    <row r="256" spans="1:10" x14ac:dyDescent="0.3">
      <c r="A256" s="46"/>
      <c r="B256" s="5"/>
      <c r="C256" s="22"/>
      <c r="E256" s="64"/>
      <c r="F256" s="10"/>
      <c r="G256" s="18" t="str">
        <f t="shared" si="40"/>
        <v/>
      </c>
      <c r="H256" s="18" t="str">
        <f t="shared" si="41"/>
        <v/>
      </c>
      <c r="I256" s="11">
        <v>3</v>
      </c>
    </row>
    <row r="257" spans="1:10" x14ac:dyDescent="0.3">
      <c r="A257" s="46"/>
      <c r="B257" s="5"/>
      <c r="C257" s="22"/>
      <c r="E257" s="64"/>
      <c r="F257" s="10"/>
      <c r="G257" s="18" t="str">
        <f t="shared" si="40"/>
        <v/>
      </c>
      <c r="H257" s="18" t="str">
        <f t="shared" si="41"/>
        <v/>
      </c>
      <c r="I257" s="11">
        <v>4</v>
      </c>
    </row>
    <row r="258" spans="1:10" x14ac:dyDescent="0.3">
      <c r="A258" s="46"/>
      <c r="B258" s="5"/>
      <c r="C258" s="22"/>
      <c r="E258" s="64"/>
      <c r="F258" s="10"/>
      <c r="G258" s="18" t="str">
        <f t="shared" si="40"/>
        <v/>
      </c>
      <c r="H258" s="18" t="str">
        <f t="shared" si="41"/>
        <v/>
      </c>
      <c r="I258" s="11">
        <v>5</v>
      </c>
    </row>
    <row r="259" spans="1:10" x14ac:dyDescent="0.3">
      <c r="A259" s="46"/>
      <c r="B259" s="5"/>
      <c r="C259" s="22"/>
      <c r="E259" s="64"/>
      <c r="F259" s="10"/>
      <c r="G259" s="18" t="str">
        <f t="shared" si="40"/>
        <v/>
      </c>
      <c r="H259" s="18" t="str">
        <f t="shared" si="41"/>
        <v/>
      </c>
      <c r="I259" s="11">
        <v>6</v>
      </c>
    </row>
    <row r="260" spans="1:10" x14ac:dyDescent="0.3">
      <c r="A260" s="46"/>
      <c r="B260" s="5"/>
      <c r="C260" s="22"/>
      <c r="E260" s="64"/>
      <c r="F260" s="10"/>
      <c r="G260" s="18" t="str">
        <f t="shared" si="40"/>
        <v/>
      </c>
      <c r="H260" s="18" t="str">
        <f t="shared" si="41"/>
        <v/>
      </c>
      <c r="I260" s="11">
        <v>7</v>
      </c>
    </row>
    <row r="261" spans="1:10" x14ac:dyDescent="0.3">
      <c r="A261" s="46"/>
      <c r="B261" s="5"/>
      <c r="C261" s="22"/>
      <c r="E261" s="64"/>
      <c r="F261" s="10"/>
      <c r="G261" s="18" t="str">
        <f t="shared" si="40"/>
        <v/>
      </c>
      <c r="H261" s="18" t="str">
        <f t="shared" si="41"/>
        <v/>
      </c>
      <c r="I261" s="11">
        <v>8</v>
      </c>
    </row>
    <row r="262" spans="1:10" ht="15" thickBot="1" x14ac:dyDescent="0.35">
      <c r="A262" s="46"/>
      <c r="B262" s="5"/>
      <c r="C262" s="22"/>
      <c r="E262" s="64"/>
      <c r="F262" s="10"/>
      <c r="G262" s="18" t="str">
        <f t="shared" si="40"/>
        <v/>
      </c>
      <c r="H262" s="18" t="str">
        <f t="shared" si="41"/>
        <v/>
      </c>
      <c r="I262" s="11">
        <v>9</v>
      </c>
    </row>
    <row r="263" spans="1:10" ht="18.600000000000001" thickBot="1" x14ac:dyDescent="0.4">
      <c r="A263" s="46"/>
      <c r="B263" s="5"/>
      <c r="C263" s="22"/>
      <c r="E263" s="12" t="s">
        <v>6</v>
      </c>
      <c r="F263" s="13"/>
      <c r="G263" s="19" t="str">
        <f t="shared" si="40"/>
        <v/>
      </c>
      <c r="H263" s="19" t="str">
        <f t="shared" si="41"/>
        <v/>
      </c>
      <c r="I263" s="28">
        <f>SUM(H254:H262)</f>
        <v>0</v>
      </c>
      <c r="J263" s="24" t="str">
        <f>IF(I263&gt;24, "Límite superado. Revisa el equipo", "")</f>
        <v/>
      </c>
    </row>
    <row r="264" spans="1:10" ht="18" x14ac:dyDescent="0.35">
      <c r="A264" s="46"/>
      <c r="B264" s="5"/>
      <c r="C264" s="22"/>
      <c r="E264" s="12" t="s">
        <v>7</v>
      </c>
      <c r="F264" s="13"/>
      <c r="G264" s="19" t="str">
        <f t="shared" si="40"/>
        <v/>
      </c>
      <c r="H264" s="19" t="str">
        <f t="shared" si="41"/>
        <v/>
      </c>
      <c r="I264" s="14" t="s">
        <v>5</v>
      </c>
      <c r="J264" s="30" t="str">
        <f>IF(AND(ISNUMBER(H263),H263&gt;1),"El reserva elegido no es correcto. Cámbialo","")&amp;IF(AND(ISNUMBER(H264),H264&gt;1),"El reserva elegido no es correcto. Cámbialo","")</f>
        <v/>
      </c>
    </row>
    <row r="265" spans="1:10" ht="15.6" x14ac:dyDescent="0.35">
      <c r="A265" s="46"/>
      <c r="B265" s="5"/>
      <c r="C265" s="22"/>
      <c r="F265" s="8" t="s">
        <v>4</v>
      </c>
      <c r="G265" s="8"/>
      <c r="H265" s="9" t="s">
        <v>3</v>
      </c>
      <c r="J265" s="26" t="str">
        <f>IF(I275&lt;24, "Completa tu equipo hasta los 24 puntos", "")</f>
        <v>Completa tu equipo hasta los 24 puntos</v>
      </c>
    </row>
    <row r="266" spans="1:10" ht="14.4" customHeight="1" x14ac:dyDescent="0.3">
      <c r="A266" s="46"/>
      <c r="B266" s="5"/>
      <c r="C266" s="22"/>
      <c r="E266" s="64" t="s">
        <v>8</v>
      </c>
      <c r="F266" s="10"/>
      <c r="G266" s="18" t="str">
        <f t="shared" ref="G266:G276" si="42">IF(F266="","",VLOOKUP(F266,$A$2:$C$253,2,FALSE))</f>
        <v/>
      </c>
      <c r="H266" s="18" t="str">
        <f>IF(F266="","",VLOOKUP(F266,$A$2:$C$169,3,FALSE))</f>
        <v/>
      </c>
      <c r="I266" s="11">
        <v>1</v>
      </c>
    </row>
    <row r="267" spans="1:10" x14ac:dyDescent="0.3">
      <c r="A267" s="46"/>
      <c r="B267" s="5"/>
      <c r="C267" s="22"/>
      <c r="E267" s="64"/>
      <c r="F267" s="10"/>
      <c r="G267" s="18" t="str">
        <f t="shared" si="42"/>
        <v/>
      </c>
      <c r="H267" s="18" t="str">
        <f t="shared" ref="H267:H276" si="43">IF(F267="","",VLOOKUP(F267,$A$2:$C$253,3,FALSE))</f>
        <v/>
      </c>
      <c r="I267" s="11">
        <v>2</v>
      </c>
    </row>
    <row r="268" spans="1:10" x14ac:dyDescent="0.3">
      <c r="A268" s="46"/>
      <c r="B268" s="5"/>
      <c r="C268" s="22"/>
      <c r="E268" s="64"/>
      <c r="F268" s="10"/>
      <c r="G268" s="18" t="str">
        <f t="shared" si="42"/>
        <v/>
      </c>
      <c r="H268" s="18" t="str">
        <f t="shared" si="43"/>
        <v/>
      </c>
      <c r="I268" s="11">
        <v>3</v>
      </c>
    </row>
    <row r="269" spans="1:10" x14ac:dyDescent="0.3">
      <c r="A269" s="46"/>
      <c r="B269" s="5"/>
      <c r="C269" s="22"/>
      <c r="E269" s="64"/>
      <c r="F269" s="10"/>
      <c r="G269" s="18" t="str">
        <f t="shared" si="42"/>
        <v/>
      </c>
      <c r="H269" s="18" t="str">
        <f t="shared" si="43"/>
        <v/>
      </c>
      <c r="I269" s="11">
        <v>4</v>
      </c>
    </row>
    <row r="270" spans="1:10" x14ac:dyDescent="0.3">
      <c r="A270" s="46"/>
      <c r="B270" s="5"/>
      <c r="C270" s="22"/>
      <c r="E270" s="64"/>
      <c r="F270" s="10"/>
      <c r="G270" s="18" t="str">
        <f t="shared" si="42"/>
        <v/>
      </c>
      <c r="H270" s="18" t="str">
        <f t="shared" si="43"/>
        <v/>
      </c>
      <c r="I270" s="11">
        <v>5</v>
      </c>
    </row>
    <row r="271" spans="1:10" x14ac:dyDescent="0.3">
      <c r="A271" s="46"/>
      <c r="B271" s="5"/>
      <c r="C271" s="22"/>
      <c r="E271" s="64"/>
      <c r="F271" s="10"/>
      <c r="G271" s="18" t="str">
        <f t="shared" si="42"/>
        <v/>
      </c>
      <c r="H271" s="18" t="str">
        <f t="shared" si="43"/>
        <v/>
      </c>
      <c r="I271" s="11">
        <v>6</v>
      </c>
    </row>
    <row r="272" spans="1:10" x14ac:dyDescent="0.3">
      <c r="A272" s="46"/>
      <c r="B272" s="5"/>
      <c r="C272" s="22"/>
      <c r="E272" s="64"/>
      <c r="F272" s="10"/>
      <c r="G272" s="18" t="str">
        <f t="shared" si="42"/>
        <v/>
      </c>
      <c r="H272" s="18" t="str">
        <f t="shared" si="43"/>
        <v/>
      </c>
      <c r="I272" s="11">
        <v>7</v>
      </c>
    </row>
    <row r="273" spans="1:10" x14ac:dyDescent="0.3">
      <c r="A273" s="46"/>
      <c r="B273" s="5"/>
      <c r="C273" s="22"/>
      <c r="E273" s="64"/>
      <c r="F273" s="10"/>
      <c r="G273" s="18" t="str">
        <f t="shared" si="42"/>
        <v/>
      </c>
      <c r="H273" s="18" t="str">
        <f t="shared" si="43"/>
        <v/>
      </c>
      <c r="I273" s="11">
        <v>8</v>
      </c>
    </row>
    <row r="274" spans="1:10" ht="15" thickBot="1" x14ac:dyDescent="0.35">
      <c r="A274" s="46"/>
      <c r="B274" s="5"/>
      <c r="C274" s="22"/>
      <c r="E274" s="64"/>
      <c r="F274" s="10"/>
      <c r="G274" s="18" t="str">
        <f t="shared" si="42"/>
        <v/>
      </c>
      <c r="H274" s="18" t="str">
        <f t="shared" si="43"/>
        <v/>
      </c>
      <c r="I274" s="11">
        <v>9</v>
      </c>
    </row>
    <row r="275" spans="1:10" ht="18.600000000000001" thickBot="1" x14ac:dyDescent="0.4">
      <c r="A275" s="46"/>
      <c r="B275" s="5"/>
      <c r="C275" s="22"/>
      <c r="E275" s="12" t="s">
        <v>6</v>
      </c>
      <c r="F275" s="13"/>
      <c r="G275" s="19" t="str">
        <f t="shared" si="42"/>
        <v/>
      </c>
      <c r="H275" s="19" t="str">
        <f t="shared" si="43"/>
        <v/>
      </c>
      <c r="I275" s="28">
        <f>SUM(H266:H274)</f>
        <v>0</v>
      </c>
      <c r="J275" s="24" t="str">
        <f>IF(I275&gt;24, "Límite superado. Revisa el equipo", "")</f>
        <v/>
      </c>
    </row>
    <row r="276" spans="1:10" ht="18" x14ac:dyDescent="0.35">
      <c r="A276" s="46"/>
      <c r="B276" s="5"/>
      <c r="C276" s="22"/>
      <c r="E276" s="12" t="s">
        <v>7</v>
      </c>
      <c r="F276" s="13"/>
      <c r="G276" s="19" t="str">
        <f t="shared" si="42"/>
        <v/>
      </c>
      <c r="H276" s="19" t="str">
        <f t="shared" si="43"/>
        <v/>
      </c>
      <c r="I276" s="14" t="s">
        <v>5</v>
      </c>
      <c r="J276" s="30" t="str">
        <f>IF(AND(ISNUMBER(H275),H275&gt;1),"El reserva elegido no es correcto. Cámbialo","")&amp;IF(AND(ISNUMBER(H276),H276&gt;1),"El reserva elegido no es correcto. Cámbialo","")</f>
        <v/>
      </c>
    </row>
    <row r="277" spans="1:10" ht="15.6" x14ac:dyDescent="0.35">
      <c r="A277" s="46"/>
      <c r="B277" s="5"/>
      <c r="C277" s="22"/>
      <c r="F277" s="8" t="s">
        <v>4</v>
      </c>
      <c r="G277" s="8"/>
      <c r="H277" s="9" t="s">
        <v>3</v>
      </c>
      <c r="J277" s="26" t="str">
        <f>IF(I287&lt;24, "Completa tu equipo hasta los 24 puntos", "")</f>
        <v>Completa tu equipo hasta los 24 puntos</v>
      </c>
    </row>
    <row r="278" spans="1:10" ht="14.4" customHeight="1" x14ac:dyDescent="0.3">
      <c r="A278" s="46"/>
      <c r="B278" s="5"/>
      <c r="C278" s="22"/>
      <c r="E278" s="64" t="s">
        <v>8</v>
      </c>
      <c r="F278" s="10"/>
      <c r="G278" s="18" t="str">
        <f t="shared" ref="G278:G288" si="44">IF(F278="","",VLOOKUP(F278,$A$2:$C$253,2,FALSE))</f>
        <v/>
      </c>
      <c r="H278" s="18" t="str">
        <f>IF(F278="","",VLOOKUP(F278,$A$2:$C$169,3,FALSE))</f>
        <v/>
      </c>
      <c r="I278" s="11">
        <v>1</v>
      </c>
    </row>
    <row r="279" spans="1:10" x14ac:dyDescent="0.3">
      <c r="A279" s="46"/>
      <c r="B279" s="5"/>
      <c r="C279" s="22"/>
      <c r="E279" s="64"/>
      <c r="F279" s="10"/>
      <c r="G279" s="18" t="str">
        <f t="shared" si="44"/>
        <v/>
      </c>
      <c r="H279" s="18" t="str">
        <f t="shared" ref="H279:H288" si="45">IF(F279="","",VLOOKUP(F279,$A$2:$C$253,3,FALSE))</f>
        <v/>
      </c>
      <c r="I279" s="11">
        <v>2</v>
      </c>
    </row>
    <row r="280" spans="1:10" x14ac:dyDescent="0.3">
      <c r="A280" s="46"/>
      <c r="B280" s="5"/>
      <c r="C280" s="22"/>
      <c r="E280" s="64"/>
      <c r="F280" s="10"/>
      <c r="G280" s="18" t="str">
        <f t="shared" si="44"/>
        <v/>
      </c>
      <c r="H280" s="18" t="str">
        <f t="shared" si="45"/>
        <v/>
      </c>
      <c r="I280" s="11">
        <v>3</v>
      </c>
    </row>
    <row r="281" spans="1:10" x14ac:dyDescent="0.3">
      <c r="A281" s="46"/>
      <c r="B281" s="5"/>
      <c r="C281" s="22"/>
      <c r="E281" s="64"/>
      <c r="F281" s="10"/>
      <c r="G281" s="18" t="str">
        <f t="shared" si="44"/>
        <v/>
      </c>
      <c r="H281" s="18" t="str">
        <f t="shared" si="45"/>
        <v/>
      </c>
      <c r="I281" s="11">
        <v>4</v>
      </c>
    </row>
    <row r="282" spans="1:10" x14ac:dyDescent="0.3">
      <c r="A282" s="46"/>
      <c r="B282" s="5"/>
      <c r="C282" s="22"/>
      <c r="E282" s="64"/>
      <c r="F282" s="10"/>
      <c r="G282" s="18" t="str">
        <f t="shared" si="44"/>
        <v/>
      </c>
      <c r="H282" s="18" t="str">
        <f t="shared" si="45"/>
        <v/>
      </c>
      <c r="I282" s="11">
        <v>5</v>
      </c>
    </row>
    <row r="283" spans="1:10" x14ac:dyDescent="0.3">
      <c r="A283" s="46"/>
      <c r="B283" s="5"/>
      <c r="C283" s="22"/>
      <c r="E283" s="64"/>
      <c r="F283" s="10"/>
      <c r="G283" s="18" t="str">
        <f t="shared" si="44"/>
        <v/>
      </c>
      <c r="H283" s="18" t="str">
        <f t="shared" si="45"/>
        <v/>
      </c>
      <c r="I283" s="11">
        <v>6</v>
      </c>
    </row>
    <row r="284" spans="1:10" x14ac:dyDescent="0.3">
      <c r="A284" s="46"/>
      <c r="B284" s="5"/>
      <c r="C284" s="22"/>
      <c r="E284" s="64"/>
      <c r="F284" s="10"/>
      <c r="G284" s="18" t="str">
        <f t="shared" si="44"/>
        <v/>
      </c>
      <c r="H284" s="18" t="str">
        <f t="shared" si="45"/>
        <v/>
      </c>
      <c r="I284" s="11">
        <v>7</v>
      </c>
    </row>
    <row r="285" spans="1:10" x14ac:dyDescent="0.3">
      <c r="A285" s="46"/>
      <c r="B285" s="5"/>
      <c r="C285" s="22"/>
      <c r="E285" s="64"/>
      <c r="F285" s="10"/>
      <c r="G285" s="18" t="str">
        <f t="shared" si="44"/>
        <v/>
      </c>
      <c r="H285" s="18" t="str">
        <f t="shared" si="45"/>
        <v/>
      </c>
      <c r="I285" s="11">
        <v>8</v>
      </c>
    </row>
    <row r="286" spans="1:10" ht="15" thickBot="1" x14ac:dyDescent="0.35">
      <c r="A286" s="46"/>
      <c r="B286" s="5"/>
      <c r="C286" s="22"/>
      <c r="E286" s="64"/>
      <c r="F286" s="10"/>
      <c r="G286" s="18" t="str">
        <f t="shared" si="44"/>
        <v/>
      </c>
      <c r="H286" s="18" t="str">
        <f t="shared" si="45"/>
        <v/>
      </c>
      <c r="I286" s="11">
        <v>9</v>
      </c>
    </row>
    <row r="287" spans="1:10" ht="18.600000000000001" thickBot="1" x14ac:dyDescent="0.4">
      <c r="A287" s="46"/>
      <c r="B287" s="5"/>
      <c r="C287" s="22"/>
      <c r="E287" s="12" t="s">
        <v>6</v>
      </c>
      <c r="F287" s="13"/>
      <c r="G287" s="19" t="str">
        <f t="shared" si="44"/>
        <v/>
      </c>
      <c r="H287" s="19" t="str">
        <f t="shared" si="45"/>
        <v/>
      </c>
      <c r="I287" s="28">
        <f>SUM(H278:H286)</f>
        <v>0</v>
      </c>
      <c r="J287" s="24" t="str">
        <f>IF(I287&gt;24, "Límite superado. Revisa el equipo", "")</f>
        <v/>
      </c>
    </row>
    <row r="288" spans="1:10" ht="18" x14ac:dyDescent="0.35">
      <c r="A288" s="46"/>
      <c r="B288" s="5"/>
      <c r="C288" s="22"/>
      <c r="E288" s="12" t="s">
        <v>7</v>
      </c>
      <c r="F288" s="13"/>
      <c r="G288" s="19" t="str">
        <f t="shared" si="44"/>
        <v/>
      </c>
      <c r="H288" s="19" t="str">
        <f t="shared" si="45"/>
        <v/>
      </c>
      <c r="I288" s="14" t="s">
        <v>5</v>
      </c>
      <c r="J288" s="30" t="str">
        <f>IF(AND(ISNUMBER(H287),H287&gt;1),"El reserva elegido no es correcto. Cámbialo","")&amp;IF(AND(ISNUMBER(H288),H288&gt;1),"El reserva elegido no es correcto. Cámbialo","")</f>
        <v/>
      </c>
    </row>
    <row r="289" spans="1:10" ht="15.6" x14ac:dyDescent="0.35">
      <c r="A289" s="46"/>
      <c r="B289" s="5"/>
      <c r="C289" s="22"/>
      <c r="F289" s="8" t="s">
        <v>4</v>
      </c>
      <c r="G289" s="8"/>
      <c r="H289" s="9" t="s">
        <v>3</v>
      </c>
      <c r="J289" s="26" t="str">
        <f>IF(I299&lt;24, "Completa tu equipo hasta los 24 puntos", "")</f>
        <v>Completa tu equipo hasta los 24 puntos</v>
      </c>
    </row>
    <row r="290" spans="1:10" ht="14.4" customHeight="1" x14ac:dyDescent="0.3">
      <c r="A290" s="46"/>
      <c r="B290" s="5"/>
      <c r="C290" s="22"/>
      <c r="E290" s="64" t="s">
        <v>8</v>
      </c>
      <c r="F290" s="10"/>
      <c r="G290" s="18" t="str">
        <f t="shared" ref="G290:G300" si="46">IF(F290="","",VLOOKUP(F290,$A$2:$C$253,2,FALSE))</f>
        <v/>
      </c>
      <c r="H290" s="18" t="str">
        <f>IF(F290="","",VLOOKUP(F290,$A$2:$C$169,3,FALSE))</f>
        <v/>
      </c>
      <c r="I290" s="11">
        <v>1</v>
      </c>
    </row>
    <row r="291" spans="1:10" x14ac:dyDescent="0.3">
      <c r="A291" s="46"/>
      <c r="B291" s="5"/>
      <c r="C291" s="22"/>
      <c r="E291" s="64"/>
      <c r="F291" s="10"/>
      <c r="G291" s="18" t="str">
        <f t="shared" si="46"/>
        <v/>
      </c>
      <c r="H291" s="18" t="str">
        <f t="shared" ref="H291:H300" si="47">IF(F291="","",VLOOKUP(F291,$A$2:$C$253,3,FALSE))</f>
        <v/>
      </c>
      <c r="I291" s="11">
        <v>2</v>
      </c>
    </row>
    <row r="292" spans="1:10" x14ac:dyDescent="0.3">
      <c r="A292" s="46"/>
      <c r="B292" s="5"/>
      <c r="C292" s="22"/>
      <c r="E292" s="64"/>
      <c r="F292" s="10"/>
      <c r="G292" s="18" t="str">
        <f t="shared" si="46"/>
        <v/>
      </c>
      <c r="H292" s="18" t="str">
        <f t="shared" si="47"/>
        <v/>
      </c>
      <c r="I292" s="11">
        <v>3</v>
      </c>
    </row>
    <row r="293" spans="1:10" x14ac:dyDescent="0.3">
      <c r="A293" s="46"/>
      <c r="B293" s="5"/>
      <c r="C293" s="22"/>
      <c r="E293" s="64"/>
      <c r="F293" s="10"/>
      <c r="G293" s="18" t="str">
        <f t="shared" si="46"/>
        <v/>
      </c>
      <c r="H293" s="18" t="str">
        <f t="shared" si="47"/>
        <v/>
      </c>
      <c r="I293" s="11">
        <v>4</v>
      </c>
    </row>
    <row r="294" spans="1:10" x14ac:dyDescent="0.3">
      <c r="A294" s="46"/>
      <c r="B294" s="5"/>
      <c r="C294" s="22"/>
      <c r="E294" s="64"/>
      <c r="F294" s="10"/>
      <c r="G294" s="18" t="str">
        <f t="shared" si="46"/>
        <v/>
      </c>
      <c r="H294" s="18" t="str">
        <f t="shared" si="47"/>
        <v/>
      </c>
      <c r="I294" s="11">
        <v>5</v>
      </c>
    </row>
    <row r="295" spans="1:10" x14ac:dyDescent="0.3">
      <c r="A295" s="46"/>
      <c r="B295" s="5"/>
      <c r="C295" s="22"/>
      <c r="E295" s="64"/>
      <c r="F295" s="10"/>
      <c r="G295" s="18" t="str">
        <f t="shared" si="46"/>
        <v/>
      </c>
      <c r="H295" s="18" t="str">
        <f t="shared" si="47"/>
        <v/>
      </c>
      <c r="I295" s="11">
        <v>6</v>
      </c>
    </row>
    <row r="296" spans="1:10" x14ac:dyDescent="0.3">
      <c r="A296" s="46"/>
      <c r="B296" s="5"/>
      <c r="C296" s="22"/>
      <c r="E296" s="64"/>
      <c r="F296" s="10"/>
      <c r="G296" s="18" t="str">
        <f t="shared" si="46"/>
        <v/>
      </c>
      <c r="H296" s="18" t="str">
        <f t="shared" si="47"/>
        <v/>
      </c>
      <c r="I296" s="11">
        <v>7</v>
      </c>
    </row>
    <row r="297" spans="1:10" x14ac:dyDescent="0.3">
      <c r="A297" s="46"/>
      <c r="B297" s="5"/>
      <c r="C297" s="22"/>
      <c r="E297" s="64"/>
      <c r="F297" s="10"/>
      <c r="G297" s="18" t="str">
        <f t="shared" si="46"/>
        <v/>
      </c>
      <c r="H297" s="18" t="str">
        <f t="shared" si="47"/>
        <v/>
      </c>
      <c r="I297" s="11">
        <v>8</v>
      </c>
    </row>
    <row r="298" spans="1:10" ht="15" thickBot="1" x14ac:dyDescent="0.35">
      <c r="A298" s="46"/>
      <c r="B298" s="5"/>
      <c r="C298" s="22"/>
      <c r="E298" s="64"/>
      <c r="F298" s="10"/>
      <c r="G298" s="18" t="str">
        <f t="shared" si="46"/>
        <v/>
      </c>
      <c r="H298" s="18" t="str">
        <f t="shared" si="47"/>
        <v/>
      </c>
      <c r="I298" s="11">
        <v>9</v>
      </c>
    </row>
    <row r="299" spans="1:10" ht="18.600000000000001" thickBot="1" x14ac:dyDescent="0.4">
      <c r="A299" s="46"/>
      <c r="B299" s="5"/>
      <c r="C299" s="22"/>
      <c r="E299" s="12" t="s">
        <v>6</v>
      </c>
      <c r="F299" s="13"/>
      <c r="G299" s="19" t="str">
        <f t="shared" si="46"/>
        <v/>
      </c>
      <c r="H299" s="19" t="str">
        <f t="shared" si="47"/>
        <v/>
      </c>
      <c r="I299" s="28">
        <f>SUM(H290:H298)</f>
        <v>0</v>
      </c>
      <c r="J299" s="24" t="str">
        <f>IF(I299&gt;24, "Límite superado. Revisa el equipo", "")</f>
        <v/>
      </c>
    </row>
    <row r="300" spans="1:10" ht="18" x14ac:dyDescent="0.35">
      <c r="A300" s="46"/>
      <c r="B300" s="5"/>
      <c r="C300" s="22"/>
      <c r="E300" s="12" t="s">
        <v>7</v>
      </c>
      <c r="F300" s="13"/>
      <c r="G300" s="19" t="str">
        <f t="shared" si="46"/>
        <v/>
      </c>
      <c r="H300" s="19" t="str">
        <f t="shared" si="47"/>
        <v/>
      </c>
      <c r="I300" s="14" t="s">
        <v>5</v>
      </c>
      <c r="J300" s="30" t="str">
        <f>IF(AND(ISNUMBER(H299),H299&gt;1),"El reserva elegido no es correcto. Cámbialo","")&amp;IF(AND(ISNUMBER(H300),H300&gt;1),"El reserva elegido no es correcto. Cámbialo","")</f>
        <v/>
      </c>
    </row>
    <row r="301" spans="1:10" ht="15.6" x14ac:dyDescent="0.35">
      <c r="A301" s="46"/>
      <c r="B301" s="5"/>
      <c r="C301" s="22"/>
      <c r="F301" s="8" t="s">
        <v>4</v>
      </c>
      <c r="G301" s="8"/>
      <c r="H301" s="9" t="s">
        <v>3</v>
      </c>
      <c r="J301" s="26" t="str">
        <f>IF(I311&lt;24, "Completa tu equipo hasta los 24 puntos", "")</f>
        <v>Completa tu equipo hasta los 24 puntos</v>
      </c>
    </row>
    <row r="302" spans="1:10" ht="14.4" customHeight="1" x14ac:dyDescent="0.3">
      <c r="A302" s="46"/>
      <c r="B302" s="5"/>
      <c r="C302" s="22"/>
      <c r="E302" s="64" t="s">
        <v>8</v>
      </c>
      <c r="F302" s="10"/>
      <c r="G302" s="18" t="str">
        <f t="shared" ref="G302:G312" si="48">IF(F302="","",VLOOKUP(F302,$A$2:$C$253,2,FALSE))</f>
        <v/>
      </c>
      <c r="H302" s="18" t="str">
        <f>IF(F302="","",VLOOKUP(F302,$A$2:$C$169,3,FALSE))</f>
        <v/>
      </c>
      <c r="I302" s="11">
        <v>1</v>
      </c>
    </row>
    <row r="303" spans="1:10" x14ac:dyDescent="0.3">
      <c r="A303" s="46"/>
      <c r="B303" s="5"/>
      <c r="C303" s="22"/>
      <c r="E303" s="64"/>
      <c r="F303" s="10"/>
      <c r="G303" s="18" t="str">
        <f t="shared" si="48"/>
        <v/>
      </c>
      <c r="H303" s="18" t="str">
        <f t="shared" ref="H303:H312" si="49">IF(F303="","",VLOOKUP(F303,$A$2:$C$253,3,FALSE))</f>
        <v/>
      </c>
      <c r="I303" s="11">
        <v>2</v>
      </c>
    </row>
    <row r="304" spans="1:10" x14ac:dyDescent="0.3">
      <c r="A304" s="46"/>
      <c r="B304" s="5"/>
      <c r="C304" s="22"/>
      <c r="E304" s="64"/>
      <c r="F304" s="10"/>
      <c r="G304" s="18" t="str">
        <f t="shared" si="48"/>
        <v/>
      </c>
      <c r="H304" s="18" t="str">
        <f t="shared" si="49"/>
        <v/>
      </c>
      <c r="I304" s="11">
        <v>3</v>
      </c>
    </row>
    <row r="305" spans="1:10" x14ac:dyDescent="0.3">
      <c r="A305" s="46"/>
      <c r="B305" s="5"/>
      <c r="C305" s="22"/>
      <c r="E305" s="64"/>
      <c r="F305" s="10"/>
      <c r="G305" s="18" t="str">
        <f t="shared" si="48"/>
        <v/>
      </c>
      <c r="H305" s="18" t="str">
        <f t="shared" si="49"/>
        <v/>
      </c>
      <c r="I305" s="11">
        <v>4</v>
      </c>
    </row>
    <row r="306" spans="1:10" x14ac:dyDescent="0.3">
      <c r="A306" s="46"/>
      <c r="B306" s="5"/>
      <c r="C306" s="22"/>
      <c r="E306" s="64"/>
      <c r="F306" s="10"/>
      <c r="G306" s="18" t="str">
        <f t="shared" si="48"/>
        <v/>
      </c>
      <c r="H306" s="18" t="str">
        <f t="shared" si="49"/>
        <v/>
      </c>
      <c r="I306" s="11">
        <v>5</v>
      </c>
    </row>
    <row r="307" spans="1:10" x14ac:dyDescent="0.3">
      <c r="A307" s="46"/>
      <c r="B307" s="5"/>
      <c r="C307" s="22"/>
      <c r="E307" s="64"/>
      <c r="F307" s="10"/>
      <c r="G307" s="18" t="str">
        <f t="shared" si="48"/>
        <v/>
      </c>
      <c r="H307" s="18" t="str">
        <f t="shared" si="49"/>
        <v/>
      </c>
      <c r="I307" s="11">
        <v>6</v>
      </c>
    </row>
    <row r="308" spans="1:10" x14ac:dyDescent="0.3">
      <c r="A308" s="46"/>
      <c r="B308" s="5"/>
      <c r="C308" s="22"/>
      <c r="E308" s="64"/>
      <c r="F308" s="10"/>
      <c r="G308" s="18" t="str">
        <f t="shared" si="48"/>
        <v/>
      </c>
      <c r="H308" s="18" t="str">
        <f t="shared" si="49"/>
        <v/>
      </c>
      <c r="I308" s="11">
        <v>7</v>
      </c>
    </row>
    <row r="309" spans="1:10" x14ac:dyDescent="0.3">
      <c r="A309" s="46"/>
      <c r="B309" s="5"/>
      <c r="C309" s="22"/>
      <c r="E309" s="64"/>
      <c r="F309" s="10"/>
      <c r="G309" s="18" t="str">
        <f t="shared" si="48"/>
        <v/>
      </c>
      <c r="H309" s="18" t="str">
        <f t="shared" si="49"/>
        <v/>
      </c>
      <c r="I309" s="11">
        <v>8</v>
      </c>
    </row>
    <row r="310" spans="1:10" ht="15" thickBot="1" x14ac:dyDescent="0.35">
      <c r="A310" s="46"/>
      <c r="B310" s="5"/>
      <c r="C310" s="22"/>
      <c r="E310" s="64"/>
      <c r="F310" s="10"/>
      <c r="G310" s="18" t="str">
        <f t="shared" si="48"/>
        <v/>
      </c>
      <c r="H310" s="18" t="str">
        <f t="shared" si="49"/>
        <v/>
      </c>
      <c r="I310" s="11">
        <v>9</v>
      </c>
    </row>
    <row r="311" spans="1:10" ht="18.600000000000001" thickBot="1" x14ac:dyDescent="0.4">
      <c r="A311" s="46"/>
      <c r="B311" s="5"/>
      <c r="C311" s="22"/>
      <c r="E311" s="12" t="s">
        <v>6</v>
      </c>
      <c r="F311" s="13"/>
      <c r="G311" s="19" t="str">
        <f t="shared" si="48"/>
        <v/>
      </c>
      <c r="H311" s="19" t="str">
        <f t="shared" si="49"/>
        <v/>
      </c>
      <c r="I311" s="28">
        <f>SUM(H302:H310)</f>
        <v>0</v>
      </c>
      <c r="J311" s="24" t="str">
        <f>IF(I311&gt;24, "Límite superado. Revisa el equipo", "")</f>
        <v/>
      </c>
    </row>
    <row r="312" spans="1:10" ht="18" x14ac:dyDescent="0.35">
      <c r="A312" s="46"/>
      <c r="B312" s="5"/>
      <c r="C312" s="22"/>
      <c r="E312" s="12" t="s">
        <v>7</v>
      </c>
      <c r="F312" s="13"/>
      <c r="G312" s="19" t="str">
        <f t="shared" si="48"/>
        <v/>
      </c>
      <c r="H312" s="19" t="str">
        <f t="shared" si="49"/>
        <v/>
      </c>
      <c r="I312" s="14" t="s">
        <v>5</v>
      </c>
      <c r="J312" s="30" t="str">
        <f>IF(AND(ISNUMBER(H311),H311&gt;1),"El reserva elegido no es correcto. Cámbialo","")&amp;IF(AND(ISNUMBER(H312),H312&gt;1),"El reserva elegido no es correcto. Cámbialo","")</f>
        <v/>
      </c>
    </row>
    <row r="313" spans="1:10" ht="15.6" x14ac:dyDescent="0.35">
      <c r="A313" s="46"/>
      <c r="B313" s="5"/>
      <c r="C313" s="22"/>
      <c r="F313" s="8" t="s">
        <v>4</v>
      </c>
      <c r="G313" s="8"/>
      <c r="H313" s="9" t="s">
        <v>3</v>
      </c>
      <c r="J313" s="26" t="str">
        <f>IF(I323&lt;24, "Completa tu equipo hasta los 24 puntos", "")</f>
        <v>Completa tu equipo hasta los 24 puntos</v>
      </c>
    </row>
    <row r="314" spans="1:10" ht="14.4" customHeight="1" x14ac:dyDescent="0.3">
      <c r="A314" s="46"/>
      <c r="B314" s="5"/>
      <c r="C314" s="22"/>
      <c r="E314" s="64" t="s">
        <v>8</v>
      </c>
      <c r="F314" s="10"/>
      <c r="G314" s="18" t="str">
        <f t="shared" ref="G314:G324" si="50">IF(F314="","",VLOOKUP(F314,$A$2:$C$253,2,FALSE))</f>
        <v/>
      </c>
      <c r="H314" s="18" t="str">
        <f>IF(F314="","",VLOOKUP(F314,$A$2:$C$169,3,FALSE))</f>
        <v/>
      </c>
      <c r="I314" s="11">
        <v>1</v>
      </c>
    </row>
    <row r="315" spans="1:10" x14ac:dyDescent="0.3">
      <c r="A315" s="46"/>
      <c r="B315" s="5"/>
      <c r="C315" s="22"/>
      <c r="E315" s="64"/>
      <c r="F315" s="10"/>
      <c r="G315" s="18" t="str">
        <f t="shared" si="50"/>
        <v/>
      </c>
      <c r="H315" s="18" t="str">
        <f t="shared" ref="H315:H324" si="51">IF(F315="","",VLOOKUP(F315,$A$2:$C$253,3,FALSE))</f>
        <v/>
      </c>
      <c r="I315" s="11">
        <v>2</v>
      </c>
    </row>
    <row r="316" spans="1:10" x14ac:dyDescent="0.3">
      <c r="A316" s="46"/>
      <c r="B316" s="5"/>
      <c r="C316" s="22"/>
      <c r="E316" s="64"/>
      <c r="F316" s="10"/>
      <c r="G316" s="18" t="str">
        <f t="shared" si="50"/>
        <v/>
      </c>
      <c r="H316" s="18" t="str">
        <f t="shared" si="51"/>
        <v/>
      </c>
      <c r="I316" s="11">
        <v>3</v>
      </c>
    </row>
    <row r="317" spans="1:10" x14ac:dyDescent="0.3">
      <c r="A317" s="46"/>
      <c r="B317" s="5"/>
      <c r="C317" s="22"/>
      <c r="E317" s="64"/>
      <c r="F317" s="10"/>
      <c r="G317" s="18" t="str">
        <f t="shared" si="50"/>
        <v/>
      </c>
      <c r="H317" s="18" t="str">
        <f t="shared" si="51"/>
        <v/>
      </c>
      <c r="I317" s="11">
        <v>4</v>
      </c>
    </row>
    <row r="318" spans="1:10" x14ac:dyDescent="0.3">
      <c r="A318" s="46"/>
      <c r="B318" s="5"/>
      <c r="C318" s="22"/>
      <c r="E318" s="64"/>
      <c r="F318" s="10"/>
      <c r="G318" s="18" t="str">
        <f t="shared" si="50"/>
        <v/>
      </c>
      <c r="H318" s="18" t="str">
        <f t="shared" si="51"/>
        <v/>
      </c>
      <c r="I318" s="11">
        <v>5</v>
      </c>
    </row>
    <row r="319" spans="1:10" x14ac:dyDescent="0.3">
      <c r="A319" s="46"/>
      <c r="B319" s="5"/>
      <c r="C319" s="22"/>
      <c r="E319" s="64"/>
      <c r="F319" s="10"/>
      <c r="G319" s="18" t="str">
        <f t="shared" si="50"/>
        <v/>
      </c>
      <c r="H319" s="18" t="str">
        <f t="shared" si="51"/>
        <v/>
      </c>
      <c r="I319" s="11">
        <v>6</v>
      </c>
    </row>
    <row r="320" spans="1:10" x14ac:dyDescent="0.3">
      <c r="A320" s="46"/>
      <c r="B320" s="5"/>
      <c r="C320" s="22"/>
      <c r="E320" s="64"/>
      <c r="F320" s="10"/>
      <c r="G320" s="18" t="str">
        <f t="shared" si="50"/>
        <v/>
      </c>
      <c r="H320" s="18" t="str">
        <f t="shared" si="51"/>
        <v/>
      </c>
      <c r="I320" s="11">
        <v>7</v>
      </c>
    </row>
    <row r="321" spans="1:10" x14ac:dyDescent="0.3">
      <c r="A321" s="46"/>
      <c r="B321" s="5"/>
      <c r="C321" s="22"/>
      <c r="E321" s="64"/>
      <c r="F321" s="10"/>
      <c r="G321" s="18" t="str">
        <f t="shared" si="50"/>
        <v/>
      </c>
      <c r="H321" s="18" t="str">
        <f t="shared" si="51"/>
        <v/>
      </c>
      <c r="I321" s="11">
        <v>8</v>
      </c>
    </row>
    <row r="322" spans="1:10" ht="15" thickBot="1" x14ac:dyDescent="0.35">
      <c r="A322" s="46"/>
      <c r="B322" s="5"/>
      <c r="C322" s="22"/>
      <c r="E322" s="64"/>
      <c r="F322" s="10"/>
      <c r="G322" s="18" t="str">
        <f t="shared" si="50"/>
        <v/>
      </c>
      <c r="H322" s="18" t="str">
        <f t="shared" si="51"/>
        <v/>
      </c>
      <c r="I322" s="11">
        <v>9</v>
      </c>
    </row>
    <row r="323" spans="1:10" ht="18.600000000000001" thickBot="1" x14ac:dyDescent="0.4">
      <c r="A323" s="46"/>
      <c r="B323" s="5"/>
      <c r="C323" s="22"/>
      <c r="E323" s="12" t="s">
        <v>6</v>
      </c>
      <c r="F323" s="13"/>
      <c r="G323" s="19" t="str">
        <f t="shared" si="50"/>
        <v/>
      </c>
      <c r="H323" s="19" t="str">
        <f t="shared" si="51"/>
        <v/>
      </c>
      <c r="I323" s="28">
        <f>SUM(H314:H322)</f>
        <v>0</v>
      </c>
      <c r="J323" s="24" t="str">
        <f>IF(I323&gt;24, "Límite superado. Revisa el equipo", "")</f>
        <v/>
      </c>
    </row>
    <row r="324" spans="1:10" ht="18" x14ac:dyDescent="0.35">
      <c r="A324" s="46"/>
      <c r="B324" s="5"/>
      <c r="C324" s="22"/>
      <c r="E324" s="12" t="s">
        <v>7</v>
      </c>
      <c r="F324" s="13"/>
      <c r="G324" s="19" t="str">
        <f t="shared" si="50"/>
        <v/>
      </c>
      <c r="H324" s="19" t="str">
        <f t="shared" si="51"/>
        <v/>
      </c>
      <c r="I324" s="14" t="s">
        <v>5</v>
      </c>
      <c r="J324" s="30" t="str">
        <f>IF(AND(ISNUMBER(H323),H323&gt;1),"El reserva elegido no es correcto. Cámbialo","")&amp;IF(AND(ISNUMBER(H324),H324&gt;1),"El reserva elegido no es correcto. Cámbialo","")</f>
        <v/>
      </c>
    </row>
    <row r="325" spans="1:10" ht="15.6" x14ac:dyDescent="0.35">
      <c r="A325" s="46"/>
      <c r="B325" s="5"/>
      <c r="C325" s="22"/>
      <c r="F325" s="8" t="s">
        <v>4</v>
      </c>
      <c r="G325" s="8"/>
      <c r="H325" s="9" t="s">
        <v>3</v>
      </c>
      <c r="J325" s="26" t="str">
        <f>IF(I335&lt;24, "Completa tu equipo hasta los 24 puntos", "")</f>
        <v>Completa tu equipo hasta los 24 puntos</v>
      </c>
    </row>
    <row r="326" spans="1:10" ht="14.4" customHeight="1" x14ac:dyDescent="0.3">
      <c r="A326" s="46"/>
      <c r="B326" s="5"/>
      <c r="C326" s="22"/>
      <c r="E326" s="64" t="s">
        <v>8</v>
      </c>
      <c r="F326" s="10"/>
      <c r="G326" s="18" t="str">
        <f t="shared" ref="G326:G336" si="52">IF(F326="","",VLOOKUP(F326,$A$2:$C$253,2,FALSE))</f>
        <v/>
      </c>
      <c r="H326" s="18" t="str">
        <f>IF(F326="","",VLOOKUP(F326,$A$2:$C$169,3,FALSE))</f>
        <v/>
      </c>
      <c r="I326" s="11">
        <v>1</v>
      </c>
    </row>
    <row r="327" spans="1:10" x14ac:dyDescent="0.3">
      <c r="A327" s="46"/>
      <c r="B327" s="5"/>
      <c r="C327" s="22"/>
      <c r="E327" s="64"/>
      <c r="F327" s="10"/>
      <c r="G327" s="18" t="str">
        <f t="shared" si="52"/>
        <v/>
      </c>
      <c r="H327" s="18" t="str">
        <f t="shared" ref="H327:H336" si="53">IF(F327="","",VLOOKUP(F327,$A$2:$C$253,3,FALSE))</f>
        <v/>
      </c>
      <c r="I327" s="11">
        <v>2</v>
      </c>
    </row>
    <row r="328" spans="1:10" x14ac:dyDescent="0.3">
      <c r="A328" s="46"/>
      <c r="B328" s="5"/>
      <c r="C328" s="22"/>
      <c r="E328" s="64"/>
      <c r="F328" s="10"/>
      <c r="G328" s="18" t="str">
        <f t="shared" si="52"/>
        <v/>
      </c>
      <c r="H328" s="18" t="str">
        <f t="shared" si="53"/>
        <v/>
      </c>
      <c r="I328" s="11">
        <v>3</v>
      </c>
    </row>
    <row r="329" spans="1:10" x14ac:dyDescent="0.3">
      <c r="A329" s="46"/>
      <c r="B329" s="5"/>
      <c r="C329" s="22"/>
      <c r="E329" s="64"/>
      <c r="F329" s="10"/>
      <c r="G329" s="18" t="str">
        <f t="shared" si="52"/>
        <v/>
      </c>
      <c r="H329" s="18" t="str">
        <f t="shared" si="53"/>
        <v/>
      </c>
      <c r="I329" s="11">
        <v>4</v>
      </c>
    </row>
    <row r="330" spans="1:10" x14ac:dyDescent="0.3">
      <c r="A330" s="46"/>
      <c r="B330" s="5"/>
      <c r="C330" s="22"/>
      <c r="E330" s="64"/>
      <c r="F330" s="10"/>
      <c r="G330" s="18" t="str">
        <f t="shared" si="52"/>
        <v/>
      </c>
      <c r="H330" s="18" t="str">
        <f t="shared" si="53"/>
        <v/>
      </c>
      <c r="I330" s="11">
        <v>5</v>
      </c>
    </row>
    <row r="331" spans="1:10" x14ac:dyDescent="0.3">
      <c r="A331" s="46"/>
      <c r="B331" s="5"/>
      <c r="C331" s="22"/>
      <c r="E331" s="64"/>
      <c r="F331" s="10"/>
      <c r="G331" s="18" t="str">
        <f t="shared" si="52"/>
        <v/>
      </c>
      <c r="H331" s="18" t="str">
        <f t="shared" si="53"/>
        <v/>
      </c>
      <c r="I331" s="11">
        <v>6</v>
      </c>
    </row>
    <row r="332" spans="1:10" x14ac:dyDescent="0.3">
      <c r="A332" s="46"/>
      <c r="B332" s="5"/>
      <c r="C332" s="22"/>
      <c r="E332" s="64"/>
      <c r="F332" s="10"/>
      <c r="G332" s="18" t="str">
        <f t="shared" si="52"/>
        <v/>
      </c>
      <c r="H332" s="18" t="str">
        <f t="shared" si="53"/>
        <v/>
      </c>
      <c r="I332" s="11">
        <v>7</v>
      </c>
    </row>
    <row r="333" spans="1:10" x14ac:dyDescent="0.3">
      <c r="A333" s="46"/>
      <c r="B333" s="5"/>
      <c r="C333" s="22"/>
      <c r="E333" s="64"/>
      <c r="F333" s="10"/>
      <c r="G333" s="18" t="str">
        <f t="shared" si="52"/>
        <v/>
      </c>
      <c r="H333" s="18" t="str">
        <f t="shared" si="53"/>
        <v/>
      </c>
      <c r="I333" s="11">
        <v>8</v>
      </c>
    </row>
    <row r="334" spans="1:10" ht="15" thickBot="1" x14ac:dyDescent="0.35">
      <c r="A334" s="46"/>
      <c r="B334" s="5"/>
      <c r="C334" s="22"/>
      <c r="E334" s="64"/>
      <c r="F334" s="10"/>
      <c r="G334" s="18" t="str">
        <f t="shared" si="52"/>
        <v/>
      </c>
      <c r="H334" s="18" t="str">
        <f t="shared" si="53"/>
        <v/>
      </c>
      <c r="I334" s="11">
        <v>9</v>
      </c>
    </row>
    <row r="335" spans="1:10" ht="18.600000000000001" thickBot="1" x14ac:dyDescent="0.4">
      <c r="A335" s="46"/>
      <c r="B335" s="5"/>
      <c r="C335" s="22"/>
      <c r="E335" s="12" t="s">
        <v>6</v>
      </c>
      <c r="F335" s="13"/>
      <c r="G335" s="19" t="str">
        <f t="shared" si="52"/>
        <v/>
      </c>
      <c r="H335" s="19" t="str">
        <f t="shared" si="53"/>
        <v/>
      </c>
      <c r="I335" s="28">
        <f>SUM(H326:H334)</f>
        <v>0</v>
      </c>
      <c r="J335" s="24" t="str">
        <f>IF(I335&gt;24, "Límite superado. Revisa el equipo", "")</f>
        <v/>
      </c>
    </row>
    <row r="336" spans="1:10" ht="18" x14ac:dyDescent="0.35">
      <c r="A336" s="46"/>
      <c r="B336" s="5"/>
      <c r="C336" s="22"/>
      <c r="E336" s="12" t="s">
        <v>7</v>
      </c>
      <c r="F336" s="13"/>
      <c r="G336" s="19" t="str">
        <f t="shared" si="52"/>
        <v/>
      </c>
      <c r="H336" s="19" t="str">
        <f t="shared" si="53"/>
        <v/>
      </c>
      <c r="I336" s="14" t="s">
        <v>5</v>
      </c>
      <c r="J336" s="30" t="str">
        <f>IF(AND(ISNUMBER(H335),H335&gt;1),"El reserva elegido no es correcto. Cámbialo","")&amp;IF(AND(ISNUMBER(H336),H336&gt;1),"El reserva elegido no es correcto. Cámbialo","")</f>
        <v/>
      </c>
    </row>
    <row r="337" spans="1:10" ht="15.6" x14ac:dyDescent="0.35">
      <c r="A337" s="46"/>
      <c r="B337" s="5"/>
      <c r="C337" s="22"/>
      <c r="F337" s="8" t="s">
        <v>4</v>
      </c>
      <c r="G337" s="8"/>
      <c r="H337" s="9" t="s">
        <v>3</v>
      </c>
      <c r="J337" s="26" t="str">
        <f>IF(I347&lt;24, "Completa tu equipo hasta los 24 puntos", "")</f>
        <v>Completa tu equipo hasta los 24 puntos</v>
      </c>
    </row>
    <row r="338" spans="1:10" ht="14.4" customHeight="1" x14ac:dyDescent="0.3">
      <c r="A338" s="46"/>
      <c r="B338" s="5"/>
      <c r="C338" s="22"/>
      <c r="E338" s="64" t="s">
        <v>8</v>
      </c>
      <c r="F338" s="10"/>
      <c r="G338" s="18" t="str">
        <f t="shared" ref="G338:G348" si="54">IF(F338="","",VLOOKUP(F338,$A$2:$C$253,2,FALSE))</f>
        <v/>
      </c>
      <c r="H338" s="18" t="str">
        <f>IF(F338="","",VLOOKUP(F338,$A$2:$C$169,3,FALSE))</f>
        <v/>
      </c>
      <c r="I338" s="11">
        <v>1</v>
      </c>
    </row>
    <row r="339" spans="1:10" x14ac:dyDescent="0.3">
      <c r="A339" s="46"/>
      <c r="B339" s="5"/>
      <c r="C339" s="22"/>
      <c r="E339" s="64"/>
      <c r="F339" s="10"/>
      <c r="G339" s="18" t="str">
        <f t="shared" si="54"/>
        <v/>
      </c>
      <c r="H339" s="18" t="str">
        <f t="shared" ref="H339:H348" si="55">IF(F339="","",VLOOKUP(F339,$A$2:$C$253,3,FALSE))</f>
        <v/>
      </c>
      <c r="I339" s="11">
        <v>2</v>
      </c>
    </row>
    <row r="340" spans="1:10" x14ac:dyDescent="0.3">
      <c r="A340" s="46"/>
      <c r="B340" s="5"/>
      <c r="C340" s="22"/>
      <c r="E340" s="64"/>
      <c r="F340" s="10"/>
      <c r="G340" s="18" t="str">
        <f t="shared" si="54"/>
        <v/>
      </c>
      <c r="H340" s="18" t="str">
        <f t="shared" si="55"/>
        <v/>
      </c>
      <c r="I340" s="11">
        <v>3</v>
      </c>
    </row>
    <row r="341" spans="1:10" x14ac:dyDescent="0.3">
      <c r="A341" s="46"/>
      <c r="B341" s="5"/>
      <c r="C341" s="22"/>
      <c r="E341" s="64"/>
      <c r="F341" s="10"/>
      <c r="G341" s="18" t="str">
        <f t="shared" si="54"/>
        <v/>
      </c>
      <c r="H341" s="18" t="str">
        <f t="shared" si="55"/>
        <v/>
      </c>
      <c r="I341" s="11">
        <v>4</v>
      </c>
    </row>
    <row r="342" spans="1:10" x14ac:dyDescent="0.3">
      <c r="A342" s="46"/>
      <c r="B342" s="5"/>
      <c r="C342" s="22"/>
      <c r="E342" s="64"/>
      <c r="F342" s="10"/>
      <c r="G342" s="18" t="str">
        <f t="shared" si="54"/>
        <v/>
      </c>
      <c r="H342" s="18" t="str">
        <f t="shared" si="55"/>
        <v/>
      </c>
      <c r="I342" s="11">
        <v>5</v>
      </c>
    </row>
    <row r="343" spans="1:10" x14ac:dyDescent="0.3">
      <c r="A343" s="46"/>
      <c r="B343" s="5"/>
      <c r="C343" s="22"/>
      <c r="E343" s="64"/>
      <c r="F343" s="10"/>
      <c r="G343" s="18" t="str">
        <f t="shared" si="54"/>
        <v/>
      </c>
      <c r="H343" s="18" t="str">
        <f t="shared" si="55"/>
        <v/>
      </c>
      <c r="I343" s="11">
        <v>6</v>
      </c>
    </row>
    <row r="344" spans="1:10" x14ac:dyDescent="0.3">
      <c r="A344" s="46"/>
      <c r="B344" s="5"/>
      <c r="C344" s="22"/>
      <c r="E344" s="64"/>
      <c r="F344" s="10"/>
      <c r="G344" s="18" t="str">
        <f t="shared" si="54"/>
        <v/>
      </c>
      <c r="H344" s="18" t="str">
        <f t="shared" si="55"/>
        <v/>
      </c>
      <c r="I344" s="11">
        <v>7</v>
      </c>
    </row>
    <row r="345" spans="1:10" x14ac:dyDescent="0.3">
      <c r="A345" s="46"/>
      <c r="B345" s="5"/>
      <c r="C345" s="22"/>
      <c r="E345" s="64"/>
      <c r="F345" s="10"/>
      <c r="G345" s="18" t="str">
        <f t="shared" si="54"/>
        <v/>
      </c>
      <c r="H345" s="18" t="str">
        <f t="shared" si="55"/>
        <v/>
      </c>
      <c r="I345" s="11">
        <v>8</v>
      </c>
    </row>
    <row r="346" spans="1:10" ht="15" thickBot="1" x14ac:dyDescent="0.35">
      <c r="A346" s="46"/>
      <c r="B346" s="5"/>
      <c r="C346" s="22"/>
      <c r="E346" s="64"/>
      <c r="F346" s="10"/>
      <c r="G346" s="18" t="str">
        <f t="shared" si="54"/>
        <v/>
      </c>
      <c r="H346" s="18" t="str">
        <f t="shared" si="55"/>
        <v/>
      </c>
      <c r="I346" s="11">
        <v>9</v>
      </c>
    </row>
    <row r="347" spans="1:10" ht="18.600000000000001" thickBot="1" x14ac:dyDescent="0.4">
      <c r="A347" s="46"/>
      <c r="B347" s="5"/>
      <c r="C347" s="22"/>
      <c r="E347" s="12" t="s">
        <v>6</v>
      </c>
      <c r="F347" s="13"/>
      <c r="G347" s="19" t="str">
        <f t="shared" si="54"/>
        <v/>
      </c>
      <c r="H347" s="19" t="str">
        <f t="shared" si="55"/>
        <v/>
      </c>
      <c r="I347" s="28">
        <f>SUM(H338:H346)</f>
        <v>0</v>
      </c>
      <c r="J347" s="24" t="str">
        <f>IF(I347&gt;24, "Límite superado. Revisa el equipo", "")</f>
        <v/>
      </c>
    </row>
    <row r="348" spans="1:10" ht="18" x14ac:dyDescent="0.35">
      <c r="A348" s="46"/>
      <c r="B348" s="5"/>
      <c r="C348" s="22"/>
      <c r="E348" s="12" t="s">
        <v>7</v>
      </c>
      <c r="F348" s="13"/>
      <c r="G348" s="19" t="str">
        <f t="shared" si="54"/>
        <v/>
      </c>
      <c r="H348" s="19" t="str">
        <f t="shared" si="55"/>
        <v/>
      </c>
      <c r="I348" s="14" t="s">
        <v>5</v>
      </c>
      <c r="J348" s="30" t="str">
        <f>IF(AND(ISNUMBER(H347),H347&gt;1),"El reserva elegido no es correcto. Cámbialo","")&amp;IF(AND(ISNUMBER(H348),H348&gt;1),"El reserva elegido no es correcto. Cámbialo","")</f>
        <v/>
      </c>
    </row>
    <row r="349" spans="1:10" ht="15.6" x14ac:dyDescent="0.35">
      <c r="A349" s="46"/>
      <c r="B349" s="5"/>
      <c r="C349" s="22"/>
      <c r="F349" s="8" t="s">
        <v>4</v>
      </c>
      <c r="G349" s="8"/>
      <c r="H349" s="9" t="s">
        <v>3</v>
      </c>
      <c r="J349" s="26" t="str">
        <f>IF(I359&lt;24, "Completa tu equipo hasta los 24 puntos", "")</f>
        <v>Completa tu equipo hasta los 24 puntos</v>
      </c>
    </row>
    <row r="350" spans="1:10" ht="14.4" customHeight="1" x14ac:dyDescent="0.3">
      <c r="A350" s="46"/>
      <c r="B350" s="5"/>
      <c r="C350" s="22"/>
      <c r="E350" s="64" t="s">
        <v>8</v>
      </c>
      <c r="F350" s="10"/>
      <c r="G350" s="18" t="str">
        <f t="shared" ref="G350:G360" si="56">IF(F350="","",VLOOKUP(F350,$A$2:$C$253,2,FALSE))</f>
        <v/>
      </c>
      <c r="H350" s="18" t="str">
        <f>IF(F350="","",VLOOKUP(F350,$A$2:$C$169,3,FALSE))</f>
        <v/>
      </c>
      <c r="I350" s="11">
        <v>1</v>
      </c>
    </row>
    <row r="351" spans="1:10" x14ac:dyDescent="0.3">
      <c r="A351" s="46"/>
      <c r="B351" s="5"/>
      <c r="C351" s="22"/>
      <c r="E351" s="64"/>
      <c r="F351" s="10"/>
      <c r="G351" s="18" t="str">
        <f t="shared" si="56"/>
        <v/>
      </c>
      <c r="H351" s="18" t="str">
        <f t="shared" ref="H351:H360" si="57">IF(F351="","",VLOOKUP(F351,$A$2:$C$253,3,FALSE))</f>
        <v/>
      </c>
      <c r="I351" s="11">
        <v>2</v>
      </c>
    </row>
    <row r="352" spans="1:10" x14ac:dyDescent="0.3">
      <c r="A352" s="46"/>
      <c r="B352" s="5"/>
      <c r="C352" s="22"/>
      <c r="E352" s="64"/>
      <c r="F352" s="10"/>
      <c r="G352" s="18" t="str">
        <f t="shared" si="56"/>
        <v/>
      </c>
      <c r="H352" s="18" t="str">
        <f t="shared" si="57"/>
        <v/>
      </c>
      <c r="I352" s="11">
        <v>3</v>
      </c>
    </row>
    <row r="353" spans="1:10" x14ac:dyDescent="0.3">
      <c r="A353" s="46"/>
      <c r="B353" s="5"/>
      <c r="C353" s="22"/>
      <c r="E353" s="64"/>
      <c r="F353" s="10"/>
      <c r="G353" s="18" t="str">
        <f t="shared" si="56"/>
        <v/>
      </c>
      <c r="H353" s="18" t="str">
        <f t="shared" si="57"/>
        <v/>
      </c>
      <c r="I353" s="11">
        <v>4</v>
      </c>
    </row>
    <row r="354" spans="1:10" x14ac:dyDescent="0.3">
      <c r="A354" s="46"/>
      <c r="B354" s="5"/>
      <c r="C354" s="22"/>
      <c r="E354" s="64"/>
      <c r="F354" s="10"/>
      <c r="G354" s="18" t="str">
        <f t="shared" si="56"/>
        <v/>
      </c>
      <c r="H354" s="18" t="str">
        <f t="shared" si="57"/>
        <v/>
      </c>
      <c r="I354" s="11">
        <v>5</v>
      </c>
    </row>
    <row r="355" spans="1:10" x14ac:dyDescent="0.3">
      <c r="A355" s="46"/>
      <c r="B355" s="5"/>
      <c r="C355" s="22"/>
      <c r="E355" s="64"/>
      <c r="F355" s="10"/>
      <c r="G355" s="18" t="str">
        <f t="shared" si="56"/>
        <v/>
      </c>
      <c r="H355" s="18" t="str">
        <f t="shared" si="57"/>
        <v/>
      </c>
      <c r="I355" s="11">
        <v>6</v>
      </c>
    </row>
    <row r="356" spans="1:10" x14ac:dyDescent="0.3">
      <c r="A356" s="46"/>
      <c r="B356" s="5"/>
      <c r="C356" s="22"/>
      <c r="E356" s="64"/>
      <c r="F356" s="10"/>
      <c r="G356" s="18" t="str">
        <f t="shared" si="56"/>
        <v/>
      </c>
      <c r="H356" s="18" t="str">
        <f t="shared" si="57"/>
        <v/>
      </c>
      <c r="I356" s="11">
        <v>7</v>
      </c>
    </row>
    <row r="357" spans="1:10" x14ac:dyDescent="0.3">
      <c r="A357" s="46"/>
      <c r="B357" s="5"/>
      <c r="C357" s="22"/>
      <c r="E357" s="64"/>
      <c r="F357" s="10"/>
      <c r="G357" s="18" t="str">
        <f t="shared" si="56"/>
        <v/>
      </c>
      <c r="H357" s="18" t="str">
        <f t="shared" si="57"/>
        <v/>
      </c>
      <c r="I357" s="11">
        <v>8</v>
      </c>
    </row>
    <row r="358" spans="1:10" ht="15" thickBot="1" x14ac:dyDescent="0.35">
      <c r="A358" s="46"/>
      <c r="B358" s="5"/>
      <c r="C358" s="22"/>
      <c r="E358" s="64"/>
      <c r="F358" s="10"/>
      <c r="G358" s="18" t="str">
        <f t="shared" si="56"/>
        <v/>
      </c>
      <c r="H358" s="18" t="str">
        <f t="shared" si="57"/>
        <v/>
      </c>
      <c r="I358" s="11">
        <v>9</v>
      </c>
    </row>
    <row r="359" spans="1:10" ht="18.600000000000001" thickBot="1" x14ac:dyDescent="0.4">
      <c r="A359" s="46"/>
      <c r="B359" s="5"/>
      <c r="C359" s="22"/>
      <c r="E359" s="12" t="s">
        <v>6</v>
      </c>
      <c r="F359" s="13"/>
      <c r="G359" s="19" t="str">
        <f t="shared" si="56"/>
        <v/>
      </c>
      <c r="H359" s="19" t="str">
        <f t="shared" si="57"/>
        <v/>
      </c>
      <c r="I359" s="28">
        <f>SUM(H350:H358)</f>
        <v>0</v>
      </c>
      <c r="J359" s="24" t="str">
        <f>IF(I359&gt;24, "Límite superado. Revisa el equipo", "")</f>
        <v/>
      </c>
    </row>
    <row r="360" spans="1:10" ht="18" x14ac:dyDescent="0.35">
      <c r="A360" s="46"/>
      <c r="B360" s="5"/>
      <c r="C360" s="22"/>
      <c r="E360" s="12" t="s">
        <v>7</v>
      </c>
      <c r="F360" s="13"/>
      <c r="G360" s="19" t="str">
        <f t="shared" si="56"/>
        <v/>
      </c>
      <c r="H360" s="19" t="str">
        <f t="shared" si="57"/>
        <v/>
      </c>
      <c r="I360" s="14" t="s">
        <v>5</v>
      </c>
      <c r="J360" s="30" t="str">
        <f>IF(AND(ISNUMBER(H359),H359&gt;1),"El reserva elegido no es correcto. Cámbialo","")&amp;IF(AND(ISNUMBER(H360),H360&gt;1),"El reserva elegido no es correcto. Cámbialo","")</f>
        <v/>
      </c>
    </row>
    <row r="361" spans="1:10" x14ac:dyDescent="0.3">
      <c r="A361" s="46"/>
      <c r="B361" s="5"/>
      <c r="C361" s="22"/>
      <c r="E361" s="5"/>
      <c r="F361" s="5"/>
      <c r="G361" s="5"/>
      <c r="H361" s="5"/>
    </row>
  </sheetData>
  <sortState xmlns:xlrd2="http://schemas.microsoft.com/office/spreadsheetml/2017/richdata2" ref="A2:C177">
    <sortCondition descending="1" ref="C2:C177"/>
  </sortState>
  <mergeCells count="29">
    <mergeCell ref="E350:E358"/>
    <mergeCell ref="E218:E226"/>
    <mergeCell ref="E230:E238"/>
    <mergeCell ref="E242:E250"/>
    <mergeCell ref="E254:E262"/>
    <mergeCell ref="E266:E274"/>
    <mergeCell ref="E278:E286"/>
    <mergeCell ref="E290:E298"/>
    <mergeCell ref="E302:E310"/>
    <mergeCell ref="E314:E322"/>
    <mergeCell ref="E326:E334"/>
    <mergeCell ref="E338:E346"/>
    <mergeCell ref="E206:E214"/>
    <mergeCell ref="E74:E82"/>
    <mergeCell ref="E86:E94"/>
    <mergeCell ref="E98:E106"/>
    <mergeCell ref="E110:E118"/>
    <mergeCell ref="E122:E130"/>
    <mergeCell ref="E134:E142"/>
    <mergeCell ref="E146:E154"/>
    <mergeCell ref="E158:E166"/>
    <mergeCell ref="E170:E178"/>
    <mergeCell ref="E182:E190"/>
    <mergeCell ref="E194:E202"/>
    <mergeCell ref="E14:E22"/>
    <mergeCell ref="E26:E34"/>
    <mergeCell ref="E38:E46"/>
    <mergeCell ref="E50:E58"/>
    <mergeCell ref="E62:E70"/>
  </mergeCells>
  <conditionalFormatting sqref="A2:A9">
    <cfRule type="duplicateValues" dxfId="45" priority="23"/>
  </conditionalFormatting>
  <conditionalFormatting sqref="A10:A17">
    <cfRule type="duplicateValues" dxfId="44" priority="22"/>
  </conditionalFormatting>
  <conditionalFormatting sqref="A18:A25">
    <cfRule type="duplicateValues" dxfId="43" priority="21"/>
  </conditionalFormatting>
  <conditionalFormatting sqref="A26:A33">
    <cfRule type="duplicateValues" dxfId="42" priority="20"/>
  </conditionalFormatting>
  <conditionalFormatting sqref="A34:A41">
    <cfRule type="duplicateValues" dxfId="41" priority="19"/>
  </conditionalFormatting>
  <conditionalFormatting sqref="A42:A49">
    <cfRule type="duplicateValues" dxfId="40" priority="18"/>
  </conditionalFormatting>
  <conditionalFormatting sqref="A50:A57">
    <cfRule type="duplicateValues" dxfId="39" priority="17"/>
  </conditionalFormatting>
  <conditionalFormatting sqref="A58:A65">
    <cfRule type="duplicateValues" dxfId="38" priority="16"/>
  </conditionalFormatting>
  <conditionalFormatting sqref="A66:A73">
    <cfRule type="duplicateValues" dxfId="37" priority="15"/>
  </conditionalFormatting>
  <conditionalFormatting sqref="A74:A81">
    <cfRule type="duplicateValues" dxfId="36" priority="14"/>
  </conditionalFormatting>
  <conditionalFormatting sqref="A82:A89">
    <cfRule type="duplicateValues" dxfId="35" priority="13"/>
  </conditionalFormatting>
  <conditionalFormatting sqref="A90:A97">
    <cfRule type="duplicateValues" dxfId="34" priority="12"/>
  </conditionalFormatting>
  <conditionalFormatting sqref="A98:A105">
    <cfRule type="duplicateValues" dxfId="33" priority="11"/>
  </conditionalFormatting>
  <conditionalFormatting sqref="A106:A113">
    <cfRule type="duplicateValues" dxfId="32" priority="10"/>
  </conditionalFormatting>
  <conditionalFormatting sqref="A114:A121">
    <cfRule type="duplicateValues" dxfId="31" priority="9"/>
  </conditionalFormatting>
  <conditionalFormatting sqref="A122:A129">
    <cfRule type="duplicateValues" dxfId="30" priority="8"/>
  </conditionalFormatting>
  <conditionalFormatting sqref="A130:A137">
    <cfRule type="duplicateValues" dxfId="29" priority="7"/>
  </conditionalFormatting>
  <conditionalFormatting sqref="A138:A145">
    <cfRule type="duplicateValues" dxfId="28" priority="6"/>
  </conditionalFormatting>
  <conditionalFormatting sqref="A146:A153">
    <cfRule type="duplicateValues" dxfId="27" priority="5"/>
  </conditionalFormatting>
  <conditionalFormatting sqref="A154:A161">
    <cfRule type="duplicateValues" dxfId="26" priority="4"/>
  </conditionalFormatting>
  <conditionalFormatting sqref="A162:A169">
    <cfRule type="duplicateValues" dxfId="25" priority="3"/>
  </conditionalFormatting>
  <conditionalFormatting sqref="A170:A177">
    <cfRule type="duplicateValues" dxfId="24" priority="2"/>
  </conditionalFormatting>
  <conditionalFormatting sqref="A178:A185">
    <cfRule type="duplicateValues" dxfId="23" priority="1"/>
  </conditionalFormatting>
  <conditionalFormatting sqref="I35">
    <cfRule type="colorScale" priority="82">
      <colorScale>
        <cfvo type="num" val="24"/>
        <cfvo type="num" val="25"/>
        <color theme="6" tint="0.59999389629810485"/>
        <color rgb="FFFF0000"/>
      </colorScale>
    </cfRule>
  </conditionalFormatting>
  <conditionalFormatting sqref="I47">
    <cfRule type="colorScale" priority="81">
      <colorScale>
        <cfvo type="num" val="24"/>
        <cfvo type="num" val="25"/>
        <color theme="6" tint="0.59999389629810485"/>
        <color rgb="FFFF0000"/>
      </colorScale>
    </cfRule>
  </conditionalFormatting>
  <conditionalFormatting sqref="I59">
    <cfRule type="colorScale" priority="80">
      <colorScale>
        <cfvo type="num" val="24"/>
        <cfvo type="num" val="25"/>
        <color theme="6" tint="0.59999389629810485"/>
        <color rgb="FFFF0000"/>
      </colorScale>
    </cfRule>
  </conditionalFormatting>
  <conditionalFormatting sqref="I71">
    <cfRule type="colorScale" priority="79">
      <colorScale>
        <cfvo type="num" val="24"/>
        <cfvo type="num" val="25"/>
        <color theme="6" tint="0.59999389629810485"/>
        <color rgb="FFFF0000"/>
      </colorScale>
    </cfRule>
  </conditionalFormatting>
  <conditionalFormatting sqref="I83">
    <cfRule type="colorScale" priority="78">
      <colorScale>
        <cfvo type="num" val="24"/>
        <cfvo type="num" val="25"/>
        <color theme="6" tint="0.59999389629810485"/>
        <color rgb="FFFF0000"/>
      </colorScale>
    </cfRule>
  </conditionalFormatting>
  <conditionalFormatting sqref="I95">
    <cfRule type="colorScale" priority="77">
      <colorScale>
        <cfvo type="num" val="24"/>
        <cfvo type="num" val="25"/>
        <color theme="6" tint="0.59999389629810485"/>
        <color rgb="FFFF0000"/>
      </colorScale>
    </cfRule>
  </conditionalFormatting>
  <conditionalFormatting sqref="I107">
    <cfRule type="colorScale" priority="76">
      <colorScale>
        <cfvo type="num" val="24"/>
        <cfvo type="num" val="25"/>
        <color theme="6" tint="0.59999389629810485"/>
        <color rgb="FFFF0000"/>
      </colorScale>
    </cfRule>
  </conditionalFormatting>
  <conditionalFormatting sqref="I119">
    <cfRule type="colorScale" priority="75">
      <colorScale>
        <cfvo type="num" val="24"/>
        <cfvo type="num" val="25"/>
        <color theme="6" tint="0.59999389629810485"/>
        <color rgb="FFFF0000"/>
      </colorScale>
    </cfRule>
  </conditionalFormatting>
  <conditionalFormatting sqref="I131">
    <cfRule type="colorScale" priority="74">
      <colorScale>
        <cfvo type="num" val="24"/>
        <cfvo type="num" val="25"/>
        <color theme="6" tint="0.59999389629810485"/>
        <color rgb="FFFF0000"/>
      </colorScale>
    </cfRule>
  </conditionalFormatting>
  <conditionalFormatting sqref="I143">
    <cfRule type="colorScale" priority="73">
      <colorScale>
        <cfvo type="num" val="24"/>
        <cfvo type="num" val="25"/>
        <color theme="6" tint="0.59999389629810485"/>
        <color rgb="FFFF0000"/>
      </colorScale>
    </cfRule>
  </conditionalFormatting>
  <conditionalFormatting sqref="I155">
    <cfRule type="colorScale" priority="72">
      <colorScale>
        <cfvo type="num" val="24"/>
        <cfvo type="num" val="25"/>
        <color theme="6" tint="0.59999389629810485"/>
        <color rgb="FFFF0000"/>
      </colorScale>
    </cfRule>
  </conditionalFormatting>
  <conditionalFormatting sqref="I167">
    <cfRule type="colorScale" priority="71">
      <colorScale>
        <cfvo type="num" val="24"/>
        <cfvo type="num" val="25"/>
        <color theme="6" tint="0.59999389629810485"/>
        <color rgb="FFFF0000"/>
      </colorScale>
    </cfRule>
  </conditionalFormatting>
  <conditionalFormatting sqref="I179">
    <cfRule type="colorScale" priority="70">
      <colorScale>
        <cfvo type="num" val="24"/>
        <cfvo type="num" val="25"/>
        <color theme="6" tint="0.59999389629810485"/>
        <color rgb="FFFF0000"/>
      </colorScale>
    </cfRule>
  </conditionalFormatting>
  <conditionalFormatting sqref="I191">
    <cfRule type="colorScale" priority="69">
      <colorScale>
        <cfvo type="num" val="24"/>
        <cfvo type="num" val="25"/>
        <color theme="6" tint="0.59999389629810485"/>
        <color rgb="FFFF0000"/>
      </colorScale>
    </cfRule>
  </conditionalFormatting>
  <conditionalFormatting sqref="I203">
    <cfRule type="colorScale" priority="68">
      <colorScale>
        <cfvo type="num" val="24"/>
        <cfvo type="num" val="25"/>
        <color theme="6" tint="0.59999389629810485"/>
        <color rgb="FFFF0000"/>
      </colorScale>
    </cfRule>
  </conditionalFormatting>
  <conditionalFormatting sqref="I215">
    <cfRule type="colorScale" priority="67">
      <colorScale>
        <cfvo type="num" val="24"/>
        <cfvo type="num" val="25"/>
        <color theme="6" tint="0.59999389629810485"/>
        <color rgb="FFFF0000"/>
      </colorScale>
    </cfRule>
  </conditionalFormatting>
  <conditionalFormatting sqref="I227">
    <cfRule type="colorScale" priority="66">
      <colorScale>
        <cfvo type="num" val="24"/>
        <cfvo type="num" val="25"/>
        <color theme="6" tint="0.59999389629810485"/>
        <color rgb="FFFF0000"/>
      </colorScale>
    </cfRule>
  </conditionalFormatting>
  <conditionalFormatting sqref="I239">
    <cfRule type="colorScale" priority="65">
      <colorScale>
        <cfvo type="num" val="24"/>
        <cfvo type="num" val="25"/>
        <color theme="6" tint="0.59999389629810485"/>
        <color rgb="FFFF0000"/>
      </colorScale>
    </cfRule>
  </conditionalFormatting>
  <conditionalFormatting sqref="I251">
    <cfRule type="colorScale" priority="64">
      <colorScale>
        <cfvo type="num" val="24"/>
        <cfvo type="num" val="25"/>
        <color theme="6" tint="0.59999389629810485"/>
        <color rgb="FFFF0000"/>
      </colorScale>
    </cfRule>
  </conditionalFormatting>
  <conditionalFormatting sqref="I263">
    <cfRule type="colorScale" priority="63">
      <colorScale>
        <cfvo type="num" val="24"/>
        <cfvo type="num" val="25"/>
        <color theme="6" tint="0.59999389629810485"/>
        <color rgb="FFFF0000"/>
      </colorScale>
    </cfRule>
  </conditionalFormatting>
  <conditionalFormatting sqref="I275">
    <cfRule type="colorScale" priority="62">
      <colorScale>
        <cfvo type="num" val="24"/>
        <cfvo type="num" val="25"/>
        <color theme="6" tint="0.59999389629810485"/>
        <color rgb="FFFF0000"/>
      </colorScale>
    </cfRule>
  </conditionalFormatting>
  <conditionalFormatting sqref="I287">
    <cfRule type="colorScale" priority="61">
      <colorScale>
        <cfvo type="num" val="24"/>
        <cfvo type="num" val="25"/>
        <color theme="6" tint="0.59999389629810485"/>
        <color rgb="FFFF0000"/>
      </colorScale>
    </cfRule>
  </conditionalFormatting>
  <conditionalFormatting sqref="I299">
    <cfRule type="colorScale" priority="60">
      <colorScale>
        <cfvo type="num" val="24"/>
        <cfvo type="num" val="25"/>
        <color theme="6" tint="0.59999389629810485"/>
        <color rgb="FFFF0000"/>
      </colorScale>
    </cfRule>
  </conditionalFormatting>
  <conditionalFormatting sqref="I311">
    <cfRule type="colorScale" priority="59">
      <colorScale>
        <cfvo type="num" val="24"/>
        <cfvo type="num" val="25"/>
        <color theme="6" tint="0.59999389629810485"/>
        <color rgb="FFFF0000"/>
      </colorScale>
    </cfRule>
  </conditionalFormatting>
  <conditionalFormatting sqref="I323">
    <cfRule type="colorScale" priority="58">
      <colorScale>
        <cfvo type="num" val="24"/>
        <cfvo type="num" val="25"/>
        <color theme="6" tint="0.59999389629810485"/>
        <color rgb="FFFF0000"/>
      </colorScale>
    </cfRule>
  </conditionalFormatting>
  <conditionalFormatting sqref="I335">
    <cfRule type="colorScale" priority="57">
      <colorScale>
        <cfvo type="num" val="24"/>
        <cfvo type="num" val="25"/>
        <color theme="6" tint="0.59999389629810485"/>
        <color rgb="FFFF0000"/>
      </colorScale>
    </cfRule>
  </conditionalFormatting>
  <conditionalFormatting sqref="I347">
    <cfRule type="colorScale" priority="56">
      <colorScale>
        <cfvo type="num" val="24"/>
        <cfvo type="num" val="25"/>
        <color theme="6" tint="0.59999389629810485"/>
        <color rgb="FFFF0000"/>
      </colorScale>
    </cfRule>
  </conditionalFormatting>
  <conditionalFormatting sqref="I359">
    <cfRule type="colorScale" priority="55">
      <colorScale>
        <cfvo type="num" val="24"/>
        <cfvo type="num" val="25"/>
        <color theme="6" tint="0.59999389629810485"/>
        <color rgb="FFFF0000"/>
      </colorScale>
    </cfRule>
  </conditionalFormatting>
  <dataValidations count="12">
    <dataValidation type="custom" allowBlank="1" showInputMessage="1" showErrorMessage="1" sqref="F110:F120" xr:uid="{889A385E-E4C9-4C5C-8D41-CCB9F60289F2}">
      <formula1>COUNTIF($F$110:$F$120,F110)=1</formula1>
    </dataValidation>
    <dataValidation type="custom" allowBlank="1" showInputMessage="1" showErrorMessage="1" sqref="F158:F168" xr:uid="{2005F377-36D8-4DA2-B76F-67086517A129}">
      <formula1>COUNTIF($F$158:$F$168,F158)=1</formula1>
    </dataValidation>
    <dataValidation type="custom" allowBlank="1" showInputMessage="1" showErrorMessage="1" sqref="F170:F180" xr:uid="{5767969B-8D1E-4963-9F42-CD2AD96E8B14}">
      <formula1>COUNTIF($F$170:$F$180,F170)=1</formula1>
    </dataValidation>
    <dataValidation type="custom" allowBlank="1" showInputMessage="1" showErrorMessage="1" sqref="F218:F228" xr:uid="{703475C0-C931-4EC5-B1C5-39EDFCA620F1}">
      <formula1>COUNTIF($F$218:$F$228,F218)=1</formula1>
    </dataValidation>
    <dataValidation type="custom" allowBlank="1" showInputMessage="1" showErrorMessage="1" sqref="F266:F276" xr:uid="{7A50B68D-6850-4B70-8A8D-593D04B55FB2}">
      <formula1>COUNTIF($F$266:$F$276,F266)=1</formula1>
    </dataValidation>
    <dataValidation type="custom" allowBlank="1" showInputMessage="1" showErrorMessage="1" sqref="F278:F288" xr:uid="{6273685E-B8F1-4CF9-BB0F-D36229453610}">
      <formula1>COUNTIF($F$278:$F$288,F278)=1</formula1>
    </dataValidation>
    <dataValidation type="custom" allowBlank="1" showInputMessage="1" showErrorMessage="1" sqref="F290:F300" xr:uid="{E70D4BC9-BE55-4AAC-9856-91938004ED2D}">
      <formula1>COUNTIF($F$290:$F$300,F290)=1</formula1>
    </dataValidation>
    <dataValidation type="custom" allowBlank="1" showInputMessage="1" showErrorMessage="1" sqref="F302:F312" xr:uid="{ED214E1B-171F-415C-8D1B-6491A37BA554}">
      <formula1>COUNTIF($F$302:$F$312,F302)=1</formula1>
    </dataValidation>
    <dataValidation type="custom" allowBlank="1" showInputMessage="1" showErrorMessage="1" sqref="F314:F324" xr:uid="{6507EE9C-28C5-480A-9AE9-934E72777342}">
      <formula1>COUNTIF($F$314:$F$324,F314)=1</formula1>
    </dataValidation>
    <dataValidation type="custom" allowBlank="1" showInputMessage="1" showErrorMessage="1" sqref="F326:F336" xr:uid="{0A005D2F-FAA6-42AA-B334-D2EC949A6D1D}">
      <formula1>COUNTIF($F$326:$F$336,F326)=1</formula1>
    </dataValidation>
    <dataValidation type="custom" allowBlank="1" showInputMessage="1" showErrorMessage="1" sqref="F338:F348" xr:uid="{E36A0248-DF27-41C7-B52B-6C5BB08A29CE}">
      <formula1>COUNTIF($F$338:$F$348,F338)=1</formula1>
    </dataValidation>
    <dataValidation type="custom" allowBlank="1" showInputMessage="1" showErrorMessage="1" sqref="F350:F360" xr:uid="{E669ED0E-8181-43A0-AAB8-8B37EC8C19A6}">
      <formula1>COUNTIF($F$350:$F$360,F350)=1</formula1>
    </dataValidation>
  </dataValidations>
  <pageMargins left="0.7" right="0.7" top="0.75" bottom="0.75" header="0.3" footer="0.3"/>
  <pageSetup paperSize="9" orientation="portrait" verticalDpi="599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51" id="{D514BB82-30CE-402E-B8D0-DB5A8C77CD0F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H23:H24</xm:sqref>
        </x14:conditionalFormatting>
        <x14:conditionalFormatting xmlns:xm="http://schemas.microsoft.com/office/excel/2006/main">
          <x14:cfRule type="iconSet" priority="52" id="{4ADD2045-AC55-42E9-928C-0DE920D78CF9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H35:H36</xm:sqref>
        </x14:conditionalFormatting>
        <x14:conditionalFormatting xmlns:xm="http://schemas.microsoft.com/office/excel/2006/main">
          <x14:cfRule type="iconSet" priority="50" id="{4236ECD3-CF3F-4B27-B2D9-9233CF0557F6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H47:H48</xm:sqref>
        </x14:conditionalFormatting>
        <x14:conditionalFormatting xmlns:xm="http://schemas.microsoft.com/office/excel/2006/main">
          <x14:cfRule type="iconSet" priority="49" id="{6FBF97F8-36F3-4CD1-B2DC-E0DF9C7C4FDC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H59:H60</xm:sqref>
        </x14:conditionalFormatting>
        <x14:conditionalFormatting xmlns:xm="http://schemas.microsoft.com/office/excel/2006/main">
          <x14:cfRule type="iconSet" priority="48" id="{8AFCACC2-14C4-410E-AD3C-EA0DCBF7DFA5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H71:H72</xm:sqref>
        </x14:conditionalFormatting>
        <x14:conditionalFormatting xmlns:xm="http://schemas.microsoft.com/office/excel/2006/main">
          <x14:cfRule type="iconSet" priority="47" id="{03B278C8-D59A-4244-AAA2-8DAD8FC1A81A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H83:H84</xm:sqref>
        </x14:conditionalFormatting>
        <x14:conditionalFormatting xmlns:xm="http://schemas.microsoft.com/office/excel/2006/main">
          <x14:cfRule type="iconSet" priority="46" id="{9E16E871-B173-4259-96E1-FAB9C1A7B9D3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H95:H96</xm:sqref>
        </x14:conditionalFormatting>
        <x14:conditionalFormatting xmlns:xm="http://schemas.microsoft.com/office/excel/2006/main">
          <x14:cfRule type="iconSet" priority="45" id="{40DB6989-3182-4D0D-B037-8BEBEC22B777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H107:H108</xm:sqref>
        </x14:conditionalFormatting>
        <x14:conditionalFormatting xmlns:xm="http://schemas.microsoft.com/office/excel/2006/main">
          <x14:cfRule type="iconSet" priority="44" id="{9C0EBC68-432C-44AF-8EF5-7D8E043FA94B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H119:H120</xm:sqref>
        </x14:conditionalFormatting>
        <x14:conditionalFormatting xmlns:xm="http://schemas.microsoft.com/office/excel/2006/main">
          <x14:cfRule type="iconSet" priority="43" id="{62FA0E7D-EF75-408B-AE41-E9A22CD72F87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H131:H132</xm:sqref>
        </x14:conditionalFormatting>
        <x14:conditionalFormatting xmlns:xm="http://schemas.microsoft.com/office/excel/2006/main">
          <x14:cfRule type="iconSet" priority="42" id="{992F4577-8E30-44C6-A09B-14281E53D5EF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H143:H144</xm:sqref>
        </x14:conditionalFormatting>
        <x14:conditionalFormatting xmlns:xm="http://schemas.microsoft.com/office/excel/2006/main">
          <x14:cfRule type="iconSet" priority="41" id="{8026CCBA-D9D4-4D3F-9EC6-5AC0A701A4A3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H155:H156</xm:sqref>
        </x14:conditionalFormatting>
        <x14:conditionalFormatting xmlns:xm="http://schemas.microsoft.com/office/excel/2006/main">
          <x14:cfRule type="iconSet" priority="40" id="{D130EAC1-0A99-4EFE-AC94-257129859E4F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H167:H168</xm:sqref>
        </x14:conditionalFormatting>
        <x14:conditionalFormatting xmlns:xm="http://schemas.microsoft.com/office/excel/2006/main">
          <x14:cfRule type="iconSet" priority="39" id="{020D23D3-ADDD-4592-874E-AE0B50E56FAA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H179:H180</xm:sqref>
        </x14:conditionalFormatting>
        <x14:conditionalFormatting xmlns:xm="http://schemas.microsoft.com/office/excel/2006/main">
          <x14:cfRule type="iconSet" priority="38" id="{2536E9B4-B996-4AFF-8462-1A43A36313F2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H191:H192</xm:sqref>
        </x14:conditionalFormatting>
        <x14:conditionalFormatting xmlns:xm="http://schemas.microsoft.com/office/excel/2006/main">
          <x14:cfRule type="iconSet" priority="37" id="{EBF3F93F-E748-4B88-9D3B-8CA206959B16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H203:H204</xm:sqref>
        </x14:conditionalFormatting>
        <x14:conditionalFormatting xmlns:xm="http://schemas.microsoft.com/office/excel/2006/main">
          <x14:cfRule type="iconSet" priority="36" id="{EE3AE50F-7A0F-4CB0-A922-5B18022FDB71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H215:H216</xm:sqref>
        </x14:conditionalFormatting>
        <x14:conditionalFormatting xmlns:xm="http://schemas.microsoft.com/office/excel/2006/main">
          <x14:cfRule type="iconSet" priority="35" id="{2E987FB4-DB53-474B-A72D-34225943C5D2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H227:H228</xm:sqref>
        </x14:conditionalFormatting>
        <x14:conditionalFormatting xmlns:xm="http://schemas.microsoft.com/office/excel/2006/main">
          <x14:cfRule type="iconSet" priority="34" id="{62448B89-2444-415A-B1C5-8C66C437C0ED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H239:H240</xm:sqref>
        </x14:conditionalFormatting>
        <x14:conditionalFormatting xmlns:xm="http://schemas.microsoft.com/office/excel/2006/main">
          <x14:cfRule type="iconSet" priority="33" id="{44FFF7D4-D4A9-4117-97CC-8C6FF85BCA24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H251:H252</xm:sqref>
        </x14:conditionalFormatting>
        <x14:conditionalFormatting xmlns:xm="http://schemas.microsoft.com/office/excel/2006/main">
          <x14:cfRule type="iconSet" priority="32" id="{433B5682-7992-4789-B205-608374406D49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H263:H264</xm:sqref>
        </x14:conditionalFormatting>
        <x14:conditionalFormatting xmlns:xm="http://schemas.microsoft.com/office/excel/2006/main">
          <x14:cfRule type="iconSet" priority="31" id="{082A802D-32FE-45A9-A6E5-A0148C6F0592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H275:H276</xm:sqref>
        </x14:conditionalFormatting>
        <x14:conditionalFormatting xmlns:xm="http://schemas.microsoft.com/office/excel/2006/main">
          <x14:cfRule type="iconSet" priority="30" id="{DB1BAD8D-6CD0-47C8-AF4B-785A9A104E0C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H287:H288</xm:sqref>
        </x14:conditionalFormatting>
        <x14:conditionalFormatting xmlns:xm="http://schemas.microsoft.com/office/excel/2006/main">
          <x14:cfRule type="iconSet" priority="29" id="{73565923-33BF-4C70-8D7D-B87545994C34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H299:H300</xm:sqref>
        </x14:conditionalFormatting>
        <x14:conditionalFormatting xmlns:xm="http://schemas.microsoft.com/office/excel/2006/main">
          <x14:cfRule type="iconSet" priority="28" id="{C56516AA-1996-4314-AD17-1A66542A90A8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H311:H312</xm:sqref>
        </x14:conditionalFormatting>
        <x14:conditionalFormatting xmlns:xm="http://schemas.microsoft.com/office/excel/2006/main">
          <x14:cfRule type="iconSet" priority="27" id="{ED59F134-8279-47AD-83D7-14A785E67FB8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H323:H324</xm:sqref>
        </x14:conditionalFormatting>
        <x14:conditionalFormatting xmlns:xm="http://schemas.microsoft.com/office/excel/2006/main">
          <x14:cfRule type="iconSet" priority="26" id="{567AA310-E95A-443B-94A7-30F65E33F890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H335:H336</xm:sqref>
        </x14:conditionalFormatting>
        <x14:conditionalFormatting xmlns:xm="http://schemas.microsoft.com/office/excel/2006/main">
          <x14:cfRule type="iconSet" priority="25" id="{0F1B37AB-E019-4633-9508-F71F7D150728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H347:H348</xm:sqref>
        </x14:conditionalFormatting>
        <x14:conditionalFormatting xmlns:xm="http://schemas.microsoft.com/office/excel/2006/main">
          <x14:cfRule type="iconSet" priority="24" id="{1EF9A140-D6F5-4C45-A1B3-C79CAAF8D8C0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H359:H360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501DC-CBBF-4B19-BB8B-DD7457766BA2}">
  <sheetPr codeName="Hoja1"/>
  <dimension ref="A1:N192"/>
  <sheetViews>
    <sheetView zoomScale="130" zoomScaleNormal="130" workbookViewId="0">
      <selection activeCell="K3" sqref="K3"/>
    </sheetView>
  </sheetViews>
  <sheetFormatPr baseColWidth="10" defaultRowHeight="14.4" x14ac:dyDescent="0.3"/>
  <cols>
    <col min="1" max="1" width="7.77734375" bestFit="1" customWidth="1"/>
    <col min="2" max="2" width="18.33203125" bestFit="1" customWidth="1"/>
    <col min="4" max="4" width="4.5546875" customWidth="1"/>
    <col min="5" max="5" width="5" customWidth="1"/>
    <col min="6" max="6" width="6.109375" customWidth="1"/>
    <col min="7" max="7" width="19" bestFit="1" customWidth="1"/>
    <col min="8" max="8" width="7.88671875" bestFit="1" customWidth="1"/>
    <col min="9" max="9" width="7.109375" bestFit="1" customWidth="1"/>
  </cols>
  <sheetData>
    <row r="1" spans="1:14" x14ac:dyDescent="0.3">
      <c r="A1" s="3" t="s">
        <v>0</v>
      </c>
      <c r="B1" s="4" t="s">
        <v>1</v>
      </c>
      <c r="C1" s="11" t="s">
        <v>2</v>
      </c>
      <c r="D1" s="31">
        <v>1</v>
      </c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x14ac:dyDescent="0.3">
      <c r="A2" s="32" cm="1">
        <f t="array" aca="1" ref="A2:C51" ca="1">OFFSET(Ficha!A1,Ficha_equipo!D1,0,50,3)</f>
        <v>140</v>
      </c>
      <c r="B2" s="2" t="str">
        <f ca="1"/>
        <v>Pogacar, Tadej</v>
      </c>
      <c r="C2" s="32">
        <f ca="1"/>
        <v>6</v>
      </c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x14ac:dyDescent="0.3">
      <c r="A3" s="32">
        <f ca="1"/>
        <v>127</v>
      </c>
      <c r="B3" s="2" t="str">
        <f ca="1"/>
        <v>Vingegaard, Jonas</v>
      </c>
      <c r="C3" s="32">
        <f ca="1"/>
        <v>5</v>
      </c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x14ac:dyDescent="0.3">
      <c r="A4" s="32">
        <f ca="1"/>
        <v>7</v>
      </c>
      <c r="B4" s="2" t="str">
        <f ca="1"/>
        <v>Seixas, Paul</v>
      </c>
      <c r="C4" s="32">
        <f ca="1"/>
        <v>4</v>
      </c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4" x14ac:dyDescent="0.3">
      <c r="A5" s="32">
        <f ca="1"/>
        <v>10</v>
      </c>
      <c r="B5" s="2" t="str">
        <f ca="1"/>
        <v>Evenepoel, Remco</v>
      </c>
      <c r="C5" s="32">
        <f ca="1"/>
        <v>4</v>
      </c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14" x14ac:dyDescent="0.3">
      <c r="A6" s="32">
        <f ca="1"/>
        <v>137</v>
      </c>
      <c r="B6" s="2" t="str">
        <f ca="1"/>
        <v>Del Toro, Isaac</v>
      </c>
      <c r="C6" s="32">
        <f ca="1"/>
        <v>4</v>
      </c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3">
      <c r="A7" s="32">
        <f ca="1"/>
        <v>6</v>
      </c>
      <c r="B7" s="2" t="str">
        <f ca="1"/>
        <v>Riccitello, Matthew</v>
      </c>
      <c r="C7" s="32">
        <f ca="1"/>
        <v>3</v>
      </c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4" x14ac:dyDescent="0.3">
      <c r="A8" s="32">
        <f ca="1"/>
        <v>8</v>
      </c>
      <c r="B8" s="2" t="str">
        <f ca="1"/>
        <v>Gall, Felix</v>
      </c>
      <c r="C8" s="32">
        <f ca="1"/>
        <v>3</v>
      </c>
      <c r="E8" s="20"/>
      <c r="F8" s="20"/>
      <c r="G8" s="20"/>
      <c r="H8" s="20"/>
      <c r="I8" s="20"/>
      <c r="J8" s="20"/>
      <c r="K8" s="20"/>
      <c r="L8" s="20"/>
      <c r="M8" s="20"/>
      <c r="N8" s="20"/>
    </row>
    <row r="9" spans="1:14" x14ac:dyDescent="0.3">
      <c r="A9" s="32">
        <f ca="1"/>
        <v>12</v>
      </c>
      <c r="B9" s="2" t="str">
        <f ca="1"/>
        <v>Hindley, Jai</v>
      </c>
      <c r="C9" s="32">
        <f ca="1"/>
        <v>3</v>
      </c>
      <c r="E9" s="20"/>
      <c r="F9" s="20"/>
      <c r="G9" s="20"/>
      <c r="H9" s="20"/>
      <c r="I9" s="20"/>
      <c r="J9" s="20"/>
      <c r="K9" s="20"/>
      <c r="L9" s="20"/>
      <c r="M9" s="20"/>
      <c r="N9" s="20"/>
    </row>
    <row r="10" spans="1:14" x14ac:dyDescent="0.3">
      <c r="A10" s="32">
        <f ca="1"/>
        <v>13</v>
      </c>
      <c r="B10" s="2" t="str">
        <f ca="1"/>
        <v>Lipowitz, Florian</v>
      </c>
      <c r="C10" s="32">
        <f ca="1"/>
        <v>3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14" x14ac:dyDescent="0.3">
      <c r="A11" s="32">
        <f ca="1"/>
        <v>17</v>
      </c>
      <c r="B11" s="2" t="str">
        <f ca="1"/>
        <v>Bilbao, Pello</v>
      </c>
      <c r="C11" s="32">
        <f ca="1"/>
        <v>3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</row>
    <row r="12" spans="1:14" x14ac:dyDescent="0.3">
      <c r="A12" s="32">
        <f ca="1"/>
        <v>18</v>
      </c>
      <c r="B12" s="2" t="str">
        <f ca="1"/>
        <v>Martinez, Lenny</v>
      </c>
      <c r="C12" s="32">
        <f ca="1"/>
        <v>3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</row>
    <row r="13" spans="1:14" ht="15.6" x14ac:dyDescent="0.35">
      <c r="A13" s="32">
        <f ca="1"/>
        <v>28</v>
      </c>
      <c r="B13" s="2" t="str">
        <f ca="1"/>
        <v>Johannessen, Tobias</v>
      </c>
      <c r="C13" s="32">
        <f ca="1"/>
        <v>3</v>
      </c>
      <c r="E13" s="21">
        <v>1</v>
      </c>
      <c r="F13" s="8" t="s">
        <v>4</v>
      </c>
      <c r="G13" s="8"/>
      <c r="H13" s="9" t="s">
        <v>3</v>
      </c>
      <c r="I13" s="6"/>
      <c r="J13" s="26" t="str">
        <f>IF(I23&lt;24, "Completa tu equipo hasta los 24 puntos", "")</f>
        <v>Completa tu equipo hasta los 24 puntos</v>
      </c>
      <c r="K13" s="20"/>
      <c r="L13" s="20"/>
      <c r="M13" s="20"/>
      <c r="N13" s="20"/>
    </row>
    <row r="14" spans="1:14" x14ac:dyDescent="0.3">
      <c r="A14" s="32">
        <f ca="1"/>
        <v>36</v>
      </c>
      <c r="B14" s="2" t="str">
        <f ca="1"/>
        <v>Girmay, Biniam</v>
      </c>
      <c r="C14" s="32">
        <f ca="1"/>
        <v>3</v>
      </c>
      <c r="E14" s="64" t="s">
        <v>8</v>
      </c>
      <c r="F14" s="10"/>
      <c r="G14" s="18" t="str">
        <f t="shared" ref="G14:G24" si="0">IF(F14="","",VLOOKUP(F14,$A$2:$C$253,2,FALSE))</f>
        <v/>
      </c>
      <c r="H14" s="18" t="str">
        <f>IF(F14="","",VLOOKUP(F14,$A$2:$C$169,3,FALSE))</f>
        <v/>
      </c>
      <c r="I14" s="11">
        <v>1</v>
      </c>
      <c r="J14" s="5"/>
      <c r="K14" s="20"/>
      <c r="L14" s="20"/>
      <c r="M14" s="20"/>
      <c r="N14" s="20"/>
    </row>
    <row r="15" spans="1:14" x14ac:dyDescent="0.3">
      <c r="A15" s="32">
        <f ca="1"/>
        <v>44</v>
      </c>
      <c r="B15" s="2" t="str">
        <f ca="1"/>
        <v>Pidcock, Tom</v>
      </c>
      <c r="C15" s="32">
        <f ca="1"/>
        <v>3</v>
      </c>
      <c r="E15" s="64"/>
      <c r="F15" s="10"/>
      <c r="G15" s="18" t="str">
        <f t="shared" si="0"/>
        <v/>
      </c>
      <c r="H15" s="18" t="str">
        <f t="shared" ref="H15:H24" si="1">IF(F15="","",VLOOKUP(F15,$A$2:$C$253,3,FALSE))</f>
        <v/>
      </c>
      <c r="I15" s="11">
        <v>2</v>
      </c>
      <c r="J15" s="5"/>
      <c r="K15" s="20"/>
      <c r="L15" s="20"/>
      <c r="M15" s="20"/>
      <c r="N15" s="20"/>
    </row>
    <row r="16" spans="1:14" x14ac:dyDescent="0.3">
      <c r="A16" s="32">
        <f ca="1"/>
        <v>50</v>
      </c>
      <c r="B16" s="2" t="str">
        <f ca="1"/>
        <v>Ayuso, Juan</v>
      </c>
      <c r="C16" s="32">
        <f ca="1"/>
        <v>3</v>
      </c>
      <c r="E16" s="64"/>
      <c r="F16" s="10"/>
      <c r="G16" s="18" t="str">
        <f t="shared" si="0"/>
        <v/>
      </c>
      <c r="H16" s="18" t="str">
        <f t="shared" si="1"/>
        <v/>
      </c>
      <c r="I16" s="11">
        <v>3</v>
      </c>
      <c r="J16" s="5"/>
      <c r="K16" s="20"/>
      <c r="L16" s="20"/>
      <c r="M16" s="20"/>
      <c r="N16" s="20"/>
    </row>
    <row r="17" spans="1:14" x14ac:dyDescent="0.3">
      <c r="A17" s="32">
        <f ca="1"/>
        <v>52</v>
      </c>
      <c r="B17" s="2" t="str">
        <f ca="1"/>
        <v>Pedersen, Mads</v>
      </c>
      <c r="C17" s="32">
        <f ca="1"/>
        <v>3</v>
      </c>
      <c r="E17" s="64"/>
      <c r="F17" s="10"/>
      <c r="G17" s="18" t="str">
        <f t="shared" si="0"/>
        <v/>
      </c>
      <c r="H17" s="18" t="str">
        <f t="shared" si="1"/>
        <v/>
      </c>
      <c r="I17" s="11">
        <v>4</v>
      </c>
      <c r="J17" s="5"/>
      <c r="K17" s="20"/>
      <c r="L17" s="20"/>
      <c r="M17" s="20"/>
      <c r="N17" s="20"/>
    </row>
    <row r="18" spans="1:14" x14ac:dyDescent="0.3">
      <c r="A18" s="32">
        <f ca="1"/>
        <v>54</v>
      </c>
      <c r="B18" s="2" t="str">
        <f ca="1"/>
        <v>Skjelmose, Mattias</v>
      </c>
      <c r="C18" s="32">
        <f ca="1"/>
        <v>3</v>
      </c>
      <c r="E18" s="64"/>
      <c r="F18" s="10"/>
      <c r="G18" s="18" t="str">
        <f t="shared" si="0"/>
        <v/>
      </c>
      <c r="H18" s="18" t="str">
        <f t="shared" si="1"/>
        <v/>
      </c>
      <c r="I18" s="11">
        <v>5</v>
      </c>
      <c r="J18" s="5"/>
      <c r="K18" s="20"/>
      <c r="L18" s="20"/>
      <c r="M18" s="20"/>
      <c r="N18" s="20"/>
    </row>
    <row r="19" spans="1:14" x14ac:dyDescent="0.3">
      <c r="A19" s="32">
        <f ca="1"/>
        <v>58</v>
      </c>
      <c r="B19" s="2" t="str">
        <f ca="1"/>
        <v>Philipsen, Jasper</v>
      </c>
      <c r="C19" s="32">
        <f ca="1"/>
        <v>3</v>
      </c>
      <c r="E19" s="64"/>
      <c r="F19" s="10"/>
      <c r="G19" s="18" t="str">
        <f t="shared" si="0"/>
        <v/>
      </c>
      <c r="H19" s="18" t="str">
        <f t="shared" si="1"/>
        <v/>
      </c>
      <c r="I19" s="11">
        <v>6</v>
      </c>
      <c r="J19" s="5"/>
      <c r="K19" s="20"/>
      <c r="L19" s="20"/>
      <c r="M19" s="20"/>
      <c r="N19" s="20"/>
    </row>
    <row r="20" spans="1:14" x14ac:dyDescent="0.3">
      <c r="A20" s="32">
        <f ca="1"/>
        <v>59</v>
      </c>
      <c r="B20" s="2" t="str">
        <f ca="1"/>
        <v>Van Der Poel, Mathieu</v>
      </c>
      <c r="C20" s="32">
        <f ca="1"/>
        <v>3</v>
      </c>
      <c r="E20" s="64"/>
      <c r="F20" s="10"/>
      <c r="G20" s="18" t="str">
        <f t="shared" si="0"/>
        <v/>
      </c>
      <c r="H20" s="18" t="str">
        <f t="shared" si="1"/>
        <v/>
      </c>
      <c r="I20" s="11">
        <v>7</v>
      </c>
      <c r="J20" s="5"/>
      <c r="K20" s="20"/>
      <c r="L20" s="20"/>
      <c r="M20" s="20"/>
      <c r="N20" s="20"/>
    </row>
    <row r="21" spans="1:14" x14ac:dyDescent="0.3">
      <c r="A21" s="32">
        <f ca="1"/>
        <v>81</v>
      </c>
      <c r="B21" s="2" t="str">
        <f ca="1"/>
        <v>Arensman, Thymen</v>
      </c>
      <c r="C21" s="32">
        <f ca="1"/>
        <v>3</v>
      </c>
      <c r="E21" s="64"/>
      <c r="F21" s="10"/>
      <c r="G21" s="18" t="str">
        <f t="shared" si="0"/>
        <v/>
      </c>
      <c r="H21" s="18" t="str">
        <f t="shared" si="1"/>
        <v/>
      </c>
      <c r="I21" s="11">
        <v>8</v>
      </c>
      <c r="J21" s="5"/>
      <c r="K21" s="20"/>
      <c r="L21" s="20"/>
      <c r="M21" s="20"/>
      <c r="N21" s="20"/>
    </row>
    <row r="22" spans="1:14" ht="15" thickBot="1" x14ac:dyDescent="0.35">
      <c r="A22" s="32">
        <f ca="1"/>
        <v>86</v>
      </c>
      <c r="B22" s="2" t="str">
        <f ca="1"/>
        <v>Rodríguez, Carlos</v>
      </c>
      <c r="C22" s="32">
        <f ca="1"/>
        <v>3</v>
      </c>
      <c r="E22" s="64"/>
      <c r="F22" s="10"/>
      <c r="G22" s="18" t="str">
        <f t="shared" si="0"/>
        <v/>
      </c>
      <c r="H22" s="18" t="str">
        <f t="shared" si="1"/>
        <v/>
      </c>
      <c r="I22" s="11">
        <v>9</v>
      </c>
      <c r="J22" s="5"/>
      <c r="K22" s="20"/>
      <c r="L22" s="20"/>
      <c r="M22" s="20"/>
      <c r="N22" s="20"/>
    </row>
    <row r="23" spans="1:14" ht="18.600000000000001" thickBot="1" x14ac:dyDescent="0.4">
      <c r="A23" s="32">
        <f ca="1"/>
        <v>115</v>
      </c>
      <c r="B23" s="2" t="str">
        <f ca="1"/>
        <v>De Lie, Arnaud</v>
      </c>
      <c r="C23" s="32">
        <f ca="1"/>
        <v>3</v>
      </c>
      <c r="E23" s="12" t="s">
        <v>6</v>
      </c>
      <c r="F23" s="13"/>
      <c r="G23" s="19" t="str">
        <f t="shared" si="0"/>
        <v/>
      </c>
      <c r="H23" s="19" t="str">
        <f t="shared" si="1"/>
        <v/>
      </c>
      <c r="I23" s="27">
        <f>SUM(H14:H22)</f>
        <v>0</v>
      </c>
      <c r="J23" s="33" t="str">
        <f>IF(I23&gt;24, "Límite superado. Revisa el equipo", "")</f>
        <v/>
      </c>
      <c r="K23" s="20"/>
      <c r="L23" s="20"/>
      <c r="M23" s="20"/>
      <c r="N23" s="20"/>
    </row>
    <row r="24" spans="1:14" ht="18" x14ac:dyDescent="0.35">
      <c r="A24" s="32">
        <f ca="1"/>
        <v>125</v>
      </c>
      <c r="B24" s="2" t="str">
        <f ca="1"/>
        <v>Jorgenson, Matteo</v>
      </c>
      <c r="C24" s="32">
        <f ca="1"/>
        <v>3</v>
      </c>
      <c r="E24" s="12" t="s">
        <v>7</v>
      </c>
      <c r="F24" s="13"/>
      <c r="G24" s="19" t="str">
        <f t="shared" si="0"/>
        <v/>
      </c>
      <c r="H24" s="19" t="str">
        <f t="shared" si="1"/>
        <v/>
      </c>
      <c r="I24" s="14" t="s">
        <v>5</v>
      </c>
      <c r="J24" s="34" t="str">
        <f>IF(AND(ISNUMBER(H23),H23&gt;1),"El reserva elegido no es correcto. Cámbialo","")&amp;IF(AND(ISNUMBER(H24),H24&gt;1),"El reserva elegido no es correcto. Cámbialo","")</f>
        <v/>
      </c>
      <c r="K24" s="20"/>
      <c r="L24" s="20"/>
      <c r="M24" s="20"/>
      <c r="N24" s="20"/>
    </row>
    <row r="25" spans="1:14" ht="15.6" x14ac:dyDescent="0.35">
      <c r="A25" s="32">
        <f ca="1"/>
        <v>134</v>
      </c>
      <c r="B25" s="2" t="str">
        <f ca="1"/>
        <v>Magnier, Paul</v>
      </c>
      <c r="C25" s="32">
        <f ca="1"/>
        <v>3</v>
      </c>
      <c r="E25" s="21">
        <v>2</v>
      </c>
      <c r="F25" s="8" t="s">
        <v>4</v>
      </c>
      <c r="G25" s="8"/>
      <c r="H25" s="9" t="s">
        <v>3</v>
      </c>
      <c r="I25" s="6"/>
      <c r="J25" s="26" t="str">
        <f>IF(I35&lt;24, "Completa tu equipo hasta los 24 puntos", "")</f>
        <v>Completa tu equipo hasta los 24 puntos</v>
      </c>
      <c r="K25" s="20"/>
      <c r="L25" s="20"/>
      <c r="M25" s="20"/>
      <c r="N25" s="20"/>
    </row>
    <row r="26" spans="1:14" ht="14.4" customHeight="1" x14ac:dyDescent="0.3">
      <c r="A26" s="32">
        <f ca="1"/>
        <v>146</v>
      </c>
      <c r="B26" s="2" t="str">
        <f ca="1"/>
        <v>Gregoire, Romain</v>
      </c>
      <c r="C26" s="32">
        <f ca="1"/>
        <v>3</v>
      </c>
      <c r="E26" s="64" t="s">
        <v>8</v>
      </c>
      <c r="F26" s="10"/>
      <c r="G26" s="18" t="str">
        <f t="shared" ref="G26:G36" si="2">IF(F26="","",VLOOKUP(F26,$A$2:$C$253,2,FALSE))</f>
        <v/>
      </c>
      <c r="H26" s="18" t="str">
        <f>IF(F26="","",VLOOKUP(F26,$A$2:$C$169,3,FALSE))</f>
        <v/>
      </c>
      <c r="I26" s="11">
        <v>1</v>
      </c>
      <c r="J26" s="5"/>
      <c r="K26" s="20"/>
      <c r="L26" s="20"/>
      <c r="M26" s="20"/>
      <c r="N26" s="20"/>
    </row>
    <row r="27" spans="1:14" x14ac:dyDescent="0.3">
      <c r="A27" s="32">
        <f ca="1"/>
        <v>166</v>
      </c>
      <c r="B27" s="2" t="str">
        <f ca="1"/>
        <v>Uijtdebroeks, Cian</v>
      </c>
      <c r="C27" s="32">
        <f ca="1"/>
        <v>3</v>
      </c>
      <c r="E27" s="64"/>
      <c r="F27" s="10"/>
      <c r="G27" s="18" t="str">
        <f t="shared" si="2"/>
        <v/>
      </c>
      <c r="H27" s="18" t="str">
        <f t="shared" ref="H27:H36" si="3">IF(F27="","",VLOOKUP(F27,$A$2:$C$253,3,FALSE))</f>
        <v/>
      </c>
      <c r="I27" s="11">
        <v>2</v>
      </c>
      <c r="J27" s="5"/>
      <c r="K27" s="20"/>
      <c r="L27" s="20"/>
      <c r="M27" s="20"/>
      <c r="N27" s="20"/>
    </row>
    <row r="28" spans="1:14" x14ac:dyDescent="0.3">
      <c r="A28" s="32">
        <f ca="1"/>
        <v>4</v>
      </c>
      <c r="B28" s="2" t="str">
        <f ca="1"/>
        <v>Paret-Peintre, Aurelien</v>
      </c>
      <c r="C28" s="32">
        <f ca="1"/>
        <v>2</v>
      </c>
      <c r="E28" s="64"/>
      <c r="F28" s="10"/>
      <c r="G28" s="18" t="str">
        <f t="shared" si="2"/>
        <v/>
      </c>
      <c r="H28" s="18" t="str">
        <f t="shared" si="3"/>
        <v/>
      </c>
      <c r="I28" s="11">
        <v>3</v>
      </c>
      <c r="J28" s="5"/>
      <c r="K28" s="20"/>
      <c r="L28" s="20"/>
      <c r="M28" s="20"/>
      <c r="N28" s="20"/>
    </row>
    <row r="29" spans="1:14" x14ac:dyDescent="0.3">
      <c r="A29" s="32">
        <f ca="1"/>
        <v>5</v>
      </c>
      <c r="B29" s="2" t="str">
        <f ca="1"/>
        <v>Prodhomme, Nicolas</v>
      </c>
      <c r="C29" s="32">
        <f ca="1"/>
        <v>2</v>
      </c>
      <c r="E29" s="64"/>
      <c r="F29" s="10"/>
      <c r="G29" s="18" t="str">
        <f t="shared" si="2"/>
        <v/>
      </c>
      <c r="H29" s="18" t="str">
        <f t="shared" si="3"/>
        <v/>
      </c>
      <c r="I29" s="11">
        <v>4</v>
      </c>
      <c r="J29" s="5"/>
      <c r="K29" s="20"/>
      <c r="L29" s="20"/>
      <c r="M29" s="20"/>
      <c r="N29" s="20"/>
    </row>
    <row r="30" spans="1:14" x14ac:dyDescent="0.3">
      <c r="A30" s="32">
        <f ca="1"/>
        <v>14</v>
      </c>
      <c r="B30" s="2" t="str">
        <f ca="1"/>
        <v>Martínez, Daniel</v>
      </c>
      <c r="C30" s="32">
        <f ca="1"/>
        <v>2</v>
      </c>
      <c r="E30" s="64"/>
      <c r="F30" s="10"/>
      <c r="G30" s="18" t="str">
        <f t="shared" si="2"/>
        <v/>
      </c>
      <c r="H30" s="18" t="str">
        <f t="shared" si="3"/>
        <v/>
      </c>
      <c r="I30" s="11">
        <v>5</v>
      </c>
      <c r="J30" s="5"/>
      <c r="K30" s="20"/>
      <c r="L30" s="20"/>
      <c r="M30" s="20"/>
      <c r="N30" s="20"/>
    </row>
    <row r="31" spans="1:14" x14ac:dyDescent="0.3">
      <c r="A31" s="32">
        <f ca="1"/>
        <v>15</v>
      </c>
      <c r="B31" s="2" t="str">
        <f ca="1"/>
        <v>Meeus, Jordi</v>
      </c>
      <c r="C31" s="32">
        <f ca="1"/>
        <v>2</v>
      </c>
      <c r="E31" s="64"/>
      <c r="F31" s="10"/>
      <c r="G31" s="18" t="str">
        <f t="shared" si="2"/>
        <v/>
      </c>
      <c r="H31" s="18" t="str">
        <f t="shared" si="3"/>
        <v/>
      </c>
      <c r="I31" s="11">
        <v>6</v>
      </c>
      <c r="J31" s="5"/>
      <c r="K31" s="20"/>
      <c r="L31" s="20"/>
      <c r="M31" s="20"/>
      <c r="N31" s="20"/>
    </row>
    <row r="32" spans="1:14" x14ac:dyDescent="0.3">
      <c r="A32" s="32">
        <f ca="1"/>
        <v>20</v>
      </c>
      <c r="B32" s="2" t="str">
        <f ca="1"/>
        <v>Tiberi, Antonio</v>
      </c>
      <c r="C32" s="32">
        <f ca="1"/>
        <v>2</v>
      </c>
      <c r="E32" s="64"/>
      <c r="F32" s="10"/>
      <c r="G32" s="18" t="str">
        <f t="shared" si="2"/>
        <v/>
      </c>
      <c r="H32" s="18" t="str">
        <f t="shared" si="3"/>
        <v/>
      </c>
      <c r="I32" s="11">
        <v>7</v>
      </c>
      <c r="J32" s="5"/>
      <c r="K32" s="20"/>
      <c r="L32" s="20"/>
      <c r="M32" s="20"/>
      <c r="N32" s="20"/>
    </row>
    <row r="33" spans="1:14" x14ac:dyDescent="0.3">
      <c r="A33" s="32">
        <f ca="1"/>
        <v>23</v>
      </c>
      <c r="B33" s="2" t="str">
        <f ca="1"/>
        <v>Buitrago, Santiago</v>
      </c>
      <c r="C33" s="32">
        <f ca="1"/>
        <v>2</v>
      </c>
      <c r="E33" s="64"/>
      <c r="F33" s="10"/>
      <c r="G33" s="18" t="str">
        <f t="shared" si="2"/>
        <v/>
      </c>
      <c r="H33" s="18" t="str">
        <f t="shared" si="3"/>
        <v/>
      </c>
      <c r="I33" s="11">
        <v>8</v>
      </c>
      <c r="J33" s="5"/>
      <c r="K33" s="20"/>
      <c r="L33" s="20"/>
      <c r="M33" s="20"/>
      <c r="N33" s="20"/>
    </row>
    <row r="34" spans="1:14" ht="15" thickBot="1" x14ac:dyDescent="0.35">
      <c r="A34" s="32">
        <f ca="1"/>
        <v>25</v>
      </c>
      <c r="B34" s="2" t="str">
        <f ca="1"/>
        <v>Abrahamsen, Jonas</v>
      </c>
      <c r="C34" s="32">
        <f ca="1"/>
        <v>2</v>
      </c>
      <c r="E34" s="64"/>
      <c r="F34" s="10"/>
      <c r="G34" s="18" t="str">
        <f t="shared" si="2"/>
        <v/>
      </c>
      <c r="H34" s="18" t="str">
        <f t="shared" si="3"/>
        <v/>
      </c>
      <c r="I34" s="11">
        <v>9</v>
      </c>
      <c r="J34" s="5"/>
      <c r="K34" s="20"/>
      <c r="L34" s="20"/>
      <c r="M34" s="20"/>
      <c r="N34" s="20"/>
    </row>
    <row r="35" spans="1:14" ht="18.600000000000001" thickBot="1" x14ac:dyDescent="0.4">
      <c r="A35" s="32">
        <f ca="1"/>
        <v>29</v>
      </c>
      <c r="B35" s="2" t="str">
        <f ca="1"/>
        <v>Kron, Andreas</v>
      </c>
      <c r="C35" s="32">
        <f ca="1"/>
        <v>2</v>
      </c>
      <c r="E35" s="12" t="s">
        <v>6</v>
      </c>
      <c r="F35" s="13"/>
      <c r="G35" s="19" t="str">
        <f t="shared" si="2"/>
        <v/>
      </c>
      <c r="H35" s="19" t="str">
        <f t="shared" si="3"/>
        <v/>
      </c>
      <c r="I35" s="28">
        <f>SUM(H26:H34)</f>
        <v>0</v>
      </c>
      <c r="J35" s="33" t="str">
        <f>IF(I35&gt;24, "Límite superado. Revisa el equipo", "")</f>
        <v/>
      </c>
      <c r="K35" s="20"/>
      <c r="L35" s="20"/>
      <c r="M35" s="20"/>
      <c r="N35" s="20"/>
    </row>
    <row r="36" spans="1:14" ht="18" x14ac:dyDescent="0.35">
      <c r="A36" s="32">
        <f ca="1"/>
        <v>32</v>
      </c>
      <c r="B36" s="2" t="str">
        <f ca="1"/>
        <v>Waerenskjold, Soren</v>
      </c>
      <c r="C36" s="32">
        <f ca="1"/>
        <v>2</v>
      </c>
      <c r="E36" s="12" t="s">
        <v>7</v>
      </c>
      <c r="F36" s="13"/>
      <c r="G36" s="19" t="str">
        <f t="shared" si="2"/>
        <v/>
      </c>
      <c r="H36" s="19" t="str">
        <f t="shared" si="3"/>
        <v/>
      </c>
      <c r="I36" s="14" t="s">
        <v>5</v>
      </c>
      <c r="J36" s="34" t="str">
        <f>IF(AND(ISNUMBER(H35),H35&gt;1),"El reserva elegido no es correcto. Cámbialo","")&amp;IF(AND(ISNUMBER(H36),H36&gt;1),"El reserva elegido no es correcto. Cámbialo","")</f>
        <v/>
      </c>
      <c r="K36" s="20"/>
      <c r="L36" s="20"/>
      <c r="M36" s="20"/>
      <c r="N36" s="20"/>
    </row>
    <row r="37" spans="1:14" ht="15.6" x14ac:dyDescent="0.35">
      <c r="A37" s="32">
        <f ca="1"/>
        <v>42</v>
      </c>
      <c r="B37" s="2" t="str">
        <f ca="1"/>
        <v>Hermans, Quinten</v>
      </c>
      <c r="C37" s="32">
        <f ca="1"/>
        <v>2</v>
      </c>
      <c r="E37" s="21">
        <v>3</v>
      </c>
      <c r="F37" s="8" t="s">
        <v>4</v>
      </c>
      <c r="G37" s="8"/>
      <c r="H37" s="9" t="s">
        <v>3</v>
      </c>
      <c r="I37" s="6"/>
      <c r="J37" s="26" t="str">
        <f>IF(I47&lt;24, "Completa tu equipo hasta los 24 puntos", "")</f>
        <v>Completa tu equipo hasta los 24 puntos</v>
      </c>
      <c r="K37" s="20"/>
      <c r="L37" s="20"/>
      <c r="M37" s="20"/>
      <c r="N37" s="20"/>
    </row>
    <row r="38" spans="1:14" x14ac:dyDescent="0.3">
      <c r="A38" s="32">
        <f ca="1"/>
        <v>46</v>
      </c>
      <c r="B38" s="2" t="str">
        <f ca="1"/>
        <v>Moschetti, Matteo</v>
      </c>
      <c r="C38" s="32">
        <f ca="1"/>
        <v>2</v>
      </c>
      <c r="E38" s="64" t="s">
        <v>8</v>
      </c>
      <c r="F38" s="10"/>
      <c r="G38" s="18" t="str">
        <f t="shared" ref="G38:G48" si="4">IF(F38="","",VLOOKUP(F38,$A$2:$C$253,2,FALSE))</f>
        <v/>
      </c>
      <c r="H38" s="18" t="str">
        <f>IF(F38="","",VLOOKUP(F38,$A$2:$C$169,3,FALSE))</f>
        <v/>
      </c>
      <c r="I38" s="11">
        <v>1</v>
      </c>
      <c r="J38" s="5"/>
      <c r="K38" s="20"/>
      <c r="L38" s="20"/>
      <c r="M38" s="20"/>
      <c r="N38" s="20"/>
    </row>
    <row r="39" spans="1:14" x14ac:dyDescent="0.3">
      <c r="A39" s="32">
        <f ca="1"/>
        <v>51</v>
      </c>
      <c r="B39" s="2" t="str">
        <f ca="1"/>
        <v>Ciccone, Giulio</v>
      </c>
      <c r="C39" s="32">
        <f ca="1"/>
        <v>2</v>
      </c>
      <c r="E39" s="64"/>
      <c r="F39" s="10"/>
      <c r="G39" s="18" t="str">
        <f t="shared" si="4"/>
        <v/>
      </c>
      <c r="H39" s="18" t="str">
        <f t="shared" ref="H39:H48" si="5">IF(F39="","",VLOOKUP(F39,$A$2:$C$253,3,FALSE))</f>
        <v/>
      </c>
      <c r="I39" s="11">
        <v>2</v>
      </c>
      <c r="J39" s="5"/>
      <c r="K39" s="20"/>
      <c r="L39" s="20"/>
      <c r="M39" s="20"/>
      <c r="N39" s="20"/>
    </row>
    <row r="40" spans="1:14" x14ac:dyDescent="0.3">
      <c r="A40" s="32">
        <f ca="1"/>
        <v>57</v>
      </c>
      <c r="B40" s="2" t="str">
        <f ca="1"/>
        <v>Groves, Kaden</v>
      </c>
      <c r="C40" s="32">
        <f ca="1"/>
        <v>2</v>
      </c>
      <c r="E40" s="64"/>
      <c r="F40" s="10"/>
      <c r="G40" s="18" t="str">
        <f t="shared" si="4"/>
        <v/>
      </c>
      <c r="H40" s="18" t="str">
        <f t="shared" si="5"/>
        <v/>
      </c>
      <c r="I40" s="11">
        <v>3</v>
      </c>
      <c r="J40" s="5"/>
      <c r="K40" s="20"/>
      <c r="L40" s="20"/>
      <c r="M40" s="20"/>
      <c r="N40" s="20"/>
    </row>
    <row r="41" spans="1:14" x14ac:dyDescent="0.3">
      <c r="A41" s="32">
        <f ca="1"/>
        <v>62</v>
      </c>
      <c r="B41" s="2" t="str">
        <f ca="1"/>
        <v>Del Grosso, Tibor</v>
      </c>
      <c r="C41" s="32">
        <f ca="1"/>
        <v>2</v>
      </c>
      <c r="E41" s="64"/>
      <c r="F41" s="10"/>
      <c r="G41" s="18" t="str">
        <f t="shared" si="4"/>
        <v/>
      </c>
      <c r="H41" s="18" t="str">
        <f t="shared" si="5"/>
        <v/>
      </c>
      <c r="I41" s="11">
        <v>4</v>
      </c>
      <c r="J41" s="5"/>
      <c r="K41" s="20"/>
      <c r="L41" s="20"/>
      <c r="M41" s="20"/>
      <c r="N41" s="20"/>
    </row>
    <row r="42" spans="1:14" x14ac:dyDescent="0.3">
      <c r="A42" s="32">
        <f ca="1"/>
        <v>65</v>
      </c>
      <c r="B42" s="2" t="str">
        <f ca="1"/>
        <v>Ackermann, Pascal</v>
      </c>
      <c r="C42" s="32">
        <f ca="1"/>
        <v>2</v>
      </c>
      <c r="E42" s="64"/>
      <c r="F42" s="10"/>
      <c r="G42" s="18" t="str">
        <f t="shared" si="4"/>
        <v/>
      </c>
      <c r="H42" s="18" t="str">
        <f t="shared" si="5"/>
        <v/>
      </c>
      <c r="I42" s="11">
        <v>5</v>
      </c>
      <c r="J42" s="5"/>
      <c r="K42" s="20"/>
      <c r="L42" s="20"/>
      <c r="M42" s="20"/>
      <c r="N42" s="20"/>
    </row>
    <row r="43" spans="1:14" x14ac:dyDescent="0.3">
      <c r="A43" s="32">
        <f ca="1"/>
        <v>68</v>
      </c>
      <c r="B43" s="2" t="str">
        <f ca="1"/>
        <v>Plapp, Luke</v>
      </c>
      <c r="C43" s="32">
        <f ca="1"/>
        <v>2</v>
      </c>
      <c r="E43" s="64"/>
      <c r="F43" s="10"/>
      <c r="G43" s="18" t="str">
        <f t="shared" si="4"/>
        <v/>
      </c>
      <c r="H43" s="18" t="str">
        <f t="shared" si="5"/>
        <v/>
      </c>
      <c r="I43" s="11">
        <v>6</v>
      </c>
      <c r="J43" s="5"/>
      <c r="K43" s="20"/>
      <c r="L43" s="20"/>
      <c r="M43" s="20"/>
      <c r="N43" s="20"/>
    </row>
    <row r="44" spans="1:14" x14ac:dyDescent="0.3">
      <c r="A44" s="32">
        <f ca="1"/>
        <v>69</v>
      </c>
      <c r="B44" s="2" t="str">
        <f ca="1"/>
        <v>Schmid, Mauro</v>
      </c>
      <c r="C44" s="32">
        <f ca="1"/>
        <v>2</v>
      </c>
      <c r="E44" s="64"/>
      <c r="F44" s="10"/>
      <c r="G44" s="18" t="str">
        <f t="shared" si="4"/>
        <v/>
      </c>
      <c r="H44" s="18" t="str">
        <f t="shared" si="5"/>
        <v/>
      </c>
      <c r="I44" s="11">
        <v>7</v>
      </c>
      <c r="J44" s="5"/>
      <c r="K44" s="20"/>
      <c r="L44" s="20"/>
      <c r="M44" s="20"/>
      <c r="N44" s="20"/>
    </row>
    <row r="45" spans="1:14" x14ac:dyDescent="0.3">
      <c r="A45" s="32">
        <f ca="1"/>
        <v>75</v>
      </c>
      <c r="B45" s="2" t="str">
        <f ca="1"/>
        <v>Berwick, Sebastian</v>
      </c>
      <c r="C45" s="32">
        <f ca="1"/>
        <v>2</v>
      </c>
      <c r="E45" s="64"/>
      <c r="F45" s="10"/>
      <c r="G45" s="18" t="str">
        <f t="shared" si="4"/>
        <v/>
      </c>
      <c r="H45" s="18" t="str">
        <f t="shared" si="5"/>
        <v/>
      </c>
      <c r="I45" s="11">
        <v>8</v>
      </c>
      <c r="J45" s="5"/>
      <c r="K45" s="20"/>
      <c r="L45" s="20"/>
      <c r="M45" s="20"/>
      <c r="N45" s="20"/>
    </row>
    <row r="46" spans="1:14" ht="15" thickBot="1" x14ac:dyDescent="0.35">
      <c r="A46" s="32">
        <f ca="1"/>
        <v>77</v>
      </c>
      <c r="B46" s="2" t="str">
        <f ca="1"/>
        <v>Gaviria, Fernando</v>
      </c>
      <c r="C46" s="32">
        <f ca="1"/>
        <v>2</v>
      </c>
      <c r="E46" s="64"/>
      <c r="F46" s="10"/>
      <c r="G46" s="18" t="str">
        <f t="shared" si="4"/>
        <v/>
      </c>
      <c r="H46" s="18" t="str">
        <f t="shared" si="5"/>
        <v/>
      </c>
      <c r="I46" s="11">
        <v>9</v>
      </c>
      <c r="J46" s="5"/>
      <c r="K46" s="20"/>
      <c r="L46" s="20"/>
      <c r="M46" s="20"/>
      <c r="N46" s="20"/>
    </row>
    <row r="47" spans="1:14" ht="18.600000000000001" thickBot="1" x14ac:dyDescent="0.4">
      <c r="A47" s="32">
        <f ca="1"/>
        <v>83</v>
      </c>
      <c r="B47" s="2" t="str">
        <f ca="1"/>
        <v>Godon, Dorian</v>
      </c>
      <c r="C47" s="32">
        <f ca="1"/>
        <v>2</v>
      </c>
      <c r="E47" s="12" t="s">
        <v>6</v>
      </c>
      <c r="F47" s="13"/>
      <c r="G47" s="19" t="str">
        <f t="shared" si="4"/>
        <v/>
      </c>
      <c r="H47" s="19" t="str">
        <f t="shared" si="5"/>
        <v/>
      </c>
      <c r="I47" s="28">
        <f>SUM(H38:H46)</f>
        <v>0</v>
      </c>
      <c r="J47" s="33" t="str">
        <f>IF(I47&gt;24, "Límite superado. Revisa el equipo", "")</f>
        <v/>
      </c>
      <c r="K47" s="20"/>
      <c r="L47" s="20"/>
      <c r="M47" s="20"/>
      <c r="N47" s="20"/>
    </row>
    <row r="48" spans="1:14" ht="18" x14ac:dyDescent="0.35">
      <c r="A48" s="32">
        <f ca="1"/>
        <v>85</v>
      </c>
      <c r="B48" s="2" t="str">
        <f ca="1"/>
        <v>Onley, Oscar</v>
      </c>
      <c r="C48" s="32">
        <f ca="1"/>
        <v>2</v>
      </c>
      <c r="E48" s="12" t="s">
        <v>7</v>
      </c>
      <c r="F48" s="13"/>
      <c r="G48" s="19" t="str">
        <f t="shared" si="4"/>
        <v/>
      </c>
      <c r="H48" s="19" t="str">
        <f t="shared" si="5"/>
        <v/>
      </c>
      <c r="I48" s="14" t="s">
        <v>5</v>
      </c>
      <c r="J48" s="34" t="str">
        <f>IF(AND(ISNUMBER(H47),H47&gt;1),"El reserva elegido no es correcto. Cámbialo","")&amp;IF(AND(ISNUMBER(H48),H48&gt;1),"El reserva elegido no es correcto. Cámbialo","")</f>
        <v/>
      </c>
      <c r="K48" s="20"/>
      <c r="L48" s="20"/>
      <c r="M48" s="20"/>
      <c r="N48" s="20"/>
    </row>
    <row r="49" spans="1:14" ht="15.6" x14ac:dyDescent="0.35">
      <c r="A49" s="32">
        <f ca="1"/>
        <v>87</v>
      </c>
      <c r="B49" s="2" t="str">
        <f ca="1"/>
        <v>Vauquelin, Kevin</v>
      </c>
      <c r="C49" s="32">
        <f ca="1"/>
        <v>2</v>
      </c>
      <c r="E49" s="21">
        <v>4</v>
      </c>
      <c r="F49" s="8" t="s">
        <v>4</v>
      </c>
      <c r="G49" s="8"/>
      <c r="H49" s="9" t="s">
        <v>3</v>
      </c>
      <c r="I49" s="6"/>
      <c r="J49" s="26" t="str">
        <f>IF(I59&lt;24, "Completa tu equipo hasta los 24 puntos", "")</f>
        <v>Completa tu equipo hasta los 24 puntos</v>
      </c>
      <c r="K49" s="20"/>
      <c r="L49" s="20"/>
      <c r="M49" s="20"/>
      <c r="N49" s="20"/>
    </row>
    <row r="50" spans="1:14" x14ac:dyDescent="0.3">
      <c r="A50" s="32">
        <f ca="1"/>
        <v>90</v>
      </c>
      <c r="B50" s="2" t="str">
        <f ca="1"/>
        <v>Baudin, Alex</v>
      </c>
      <c r="C50" s="32">
        <f ca="1"/>
        <v>2</v>
      </c>
      <c r="E50" s="64" t="s">
        <v>8</v>
      </c>
      <c r="F50" s="10"/>
      <c r="G50" s="18" t="str">
        <f t="shared" ref="G50:G60" si="6">IF(F50="","",VLOOKUP(F50,$A$2:$C$253,2,FALSE))</f>
        <v/>
      </c>
      <c r="H50" s="18" t="str">
        <f>IF(F50="","",VLOOKUP(F50,$A$2:$C$169,3,FALSE))</f>
        <v/>
      </c>
      <c r="I50" s="11">
        <v>1</v>
      </c>
      <c r="J50" s="5"/>
      <c r="K50" s="20"/>
      <c r="L50" s="20"/>
      <c r="M50" s="20"/>
      <c r="N50" s="20"/>
    </row>
    <row r="51" spans="1:14" x14ac:dyDescent="0.3">
      <c r="A51" s="32">
        <f ca="1"/>
        <v>91</v>
      </c>
      <c r="B51" s="2" t="str">
        <f ca="1"/>
        <v>Carapaz, Richard</v>
      </c>
      <c r="C51" s="32">
        <f ca="1"/>
        <v>2</v>
      </c>
      <c r="E51" s="64"/>
      <c r="F51" s="10"/>
      <c r="G51" s="18" t="str">
        <f t="shared" si="6"/>
        <v/>
      </c>
      <c r="H51" s="18" t="str">
        <f t="shared" ref="H51:H60" si="7">IF(F51="","",VLOOKUP(F51,$A$2:$C$253,3,FALSE))</f>
        <v/>
      </c>
      <c r="I51" s="11">
        <v>2</v>
      </c>
      <c r="J51" s="5"/>
      <c r="K51" s="20"/>
      <c r="L51" s="20"/>
      <c r="M51" s="20"/>
      <c r="N51" s="20"/>
    </row>
    <row r="52" spans="1:14" x14ac:dyDescent="0.3">
      <c r="A52" s="32"/>
      <c r="B52" s="2"/>
      <c r="C52" s="32"/>
      <c r="D52" s="20"/>
      <c r="E52" s="64"/>
      <c r="F52" s="10"/>
      <c r="G52" s="18" t="str">
        <f t="shared" si="6"/>
        <v/>
      </c>
      <c r="H52" s="18" t="str">
        <f t="shared" si="7"/>
        <v/>
      </c>
      <c r="I52" s="11">
        <v>3</v>
      </c>
      <c r="J52" s="5"/>
      <c r="K52" s="20"/>
      <c r="L52" s="20"/>
      <c r="M52" s="20"/>
      <c r="N52" s="20"/>
    </row>
    <row r="53" spans="1:14" x14ac:dyDescent="0.3">
      <c r="A53" s="32"/>
      <c r="B53" s="2"/>
      <c r="C53" s="32"/>
      <c r="D53" s="20"/>
      <c r="E53" s="64"/>
      <c r="F53" s="10"/>
      <c r="G53" s="18" t="str">
        <f t="shared" si="6"/>
        <v/>
      </c>
      <c r="H53" s="18" t="str">
        <f t="shared" si="7"/>
        <v/>
      </c>
      <c r="I53" s="11">
        <v>4</v>
      </c>
      <c r="J53" s="5"/>
      <c r="K53" s="20"/>
      <c r="L53" s="20"/>
      <c r="M53" s="20"/>
      <c r="N53" s="20"/>
    </row>
    <row r="54" spans="1:14" x14ac:dyDescent="0.3">
      <c r="A54" s="32"/>
      <c r="B54" s="2"/>
      <c r="C54" s="32"/>
      <c r="D54" s="20"/>
      <c r="E54" s="64"/>
      <c r="F54" s="10"/>
      <c r="G54" s="18" t="str">
        <f t="shared" si="6"/>
        <v/>
      </c>
      <c r="H54" s="18" t="str">
        <f t="shared" si="7"/>
        <v/>
      </c>
      <c r="I54" s="11">
        <v>5</v>
      </c>
      <c r="J54" s="5"/>
      <c r="K54" s="20"/>
      <c r="L54" s="20"/>
      <c r="M54" s="20"/>
      <c r="N54" s="20"/>
    </row>
    <row r="55" spans="1:14" x14ac:dyDescent="0.3">
      <c r="A55" s="32"/>
      <c r="B55" s="2"/>
      <c r="C55" s="32"/>
      <c r="D55" s="20"/>
      <c r="E55" s="64"/>
      <c r="F55" s="10"/>
      <c r="G55" s="18" t="str">
        <f t="shared" si="6"/>
        <v/>
      </c>
      <c r="H55" s="18" t="str">
        <f t="shared" si="7"/>
        <v/>
      </c>
      <c r="I55" s="11">
        <v>6</v>
      </c>
      <c r="J55" s="5"/>
      <c r="K55" s="20"/>
      <c r="L55" s="20"/>
      <c r="M55" s="20"/>
      <c r="N55" s="20"/>
    </row>
    <row r="56" spans="1:14" x14ac:dyDescent="0.3">
      <c r="A56" s="32"/>
      <c r="B56" s="2"/>
      <c r="C56" s="32"/>
      <c r="D56" s="20"/>
      <c r="E56" s="64"/>
      <c r="F56" s="10"/>
      <c r="G56" s="18" t="str">
        <f t="shared" si="6"/>
        <v/>
      </c>
      <c r="H56" s="18" t="str">
        <f t="shared" si="7"/>
        <v/>
      </c>
      <c r="I56" s="11">
        <v>7</v>
      </c>
      <c r="J56" s="5"/>
      <c r="K56" s="20"/>
      <c r="L56" s="20"/>
      <c r="M56" s="20"/>
      <c r="N56" s="20"/>
    </row>
    <row r="57" spans="1:14" x14ac:dyDescent="0.3">
      <c r="A57" s="32"/>
      <c r="B57" s="2"/>
      <c r="C57" s="32"/>
      <c r="D57" s="20"/>
      <c r="E57" s="64"/>
      <c r="F57" s="10"/>
      <c r="G57" s="18" t="str">
        <f t="shared" si="6"/>
        <v/>
      </c>
      <c r="H57" s="18" t="str">
        <f t="shared" si="7"/>
        <v/>
      </c>
      <c r="I57" s="11">
        <v>8</v>
      </c>
      <c r="J57" s="5"/>
      <c r="K57" s="20"/>
      <c r="L57" s="20"/>
      <c r="M57" s="20"/>
      <c r="N57" s="20"/>
    </row>
    <row r="58" spans="1:14" ht="15" thickBot="1" x14ac:dyDescent="0.35">
      <c r="A58" s="32"/>
      <c r="B58" s="2"/>
      <c r="C58" s="32"/>
      <c r="D58" s="20"/>
      <c r="E58" s="64"/>
      <c r="F58" s="10"/>
      <c r="G58" s="18" t="str">
        <f t="shared" si="6"/>
        <v/>
      </c>
      <c r="H58" s="18" t="str">
        <f t="shared" si="7"/>
        <v/>
      </c>
      <c r="I58" s="11">
        <v>9</v>
      </c>
      <c r="J58" s="5"/>
      <c r="K58" s="20"/>
      <c r="L58" s="20"/>
      <c r="M58" s="20"/>
      <c r="N58" s="20"/>
    </row>
    <row r="59" spans="1:14" ht="18.600000000000001" thickBot="1" x14ac:dyDescent="0.4">
      <c r="A59" s="32"/>
      <c r="B59" s="2"/>
      <c r="C59" s="32"/>
      <c r="D59" s="20"/>
      <c r="E59" s="12" t="s">
        <v>6</v>
      </c>
      <c r="F59" s="13"/>
      <c r="G59" s="19" t="str">
        <f t="shared" si="6"/>
        <v/>
      </c>
      <c r="H59" s="19" t="str">
        <f t="shared" si="7"/>
        <v/>
      </c>
      <c r="I59" s="28">
        <f>SUM(H50:H58)</f>
        <v>0</v>
      </c>
      <c r="J59" s="33" t="str">
        <f>IF(I59&gt;24, "Límite superado. Revisa el equipo", "")</f>
        <v/>
      </c>
      <c r="K59" s="20"/>
      <c r="L59" s="20"/>
      <c r="M59" s="20"/>
      <c r="N59" s="20"/>
    </row>
    <row r="60" spans="1:14" ht="18" x14ac:dyDescent="0.35">
      <c r="A60" s="32"/>
      <c r="B60" s="2"/>
      <c r="C60" s="32"/>
      <c r="D60" s="20"/>
      <c r="E60" s="12" t="s">
        <v>7</v>
      </c>
      <c r="F60" s="13"/>
      <c r="G60" s="19" t="str">
        <f t="shared" si="6"/>
        <v/>
      </c>
      <c r="H60" s="19" t="str">
        <f t="shared" si="7"/>
        <v/>
      </c>
      <c r="I60" s="14" t="s">
        <v>5</v>
      </c>
      <c r="J60" s="34" t="str">
        <f>IF(AND(ISNUMBER(H59),H59&gt;1),"El reserva elegido no es correcto. Cámbialo","")&amp;IF(AND(ISNUMBER(H60),H60&gt;1),"El reserva elegido no es correcto. Cámbialo","")</f>
        <v/>
      </c>
      <c r="K60" s="20"/>
      <c r="L60" s="20"/>
      <c r="M60" s="20"/>
      <c r="N60" s="20"/>
    </row>
    <row r="61" spans="1:14" ht="15.6" x14ac:dyDescent="0.35">
      <c r="A61" s="32"/>
      <c r="B61" s="2"/>
      <c r="C61" s="32"/>
      <c r="D61" s="20"/>
      <c r="E61" s="21">
        <v>5</v>
      </c>
      <c r="F61" s="8" t="s">
        <v>4</v>
      </c>
      <c r="G61" s="8"/>
      <c r="H61" s="9" t="s">
        <v>3</v>
      </c>
      <c r="I61" s="6"/>
      <c r="J61" s="26" t="str">
        <f>IF(I71&lt;24, "Completa tu equipo hasta los 24 puntos", "")</f>
        <v>Completa tu equipo hasta los 24 puntos</v>
      </c>
      <c r="K61" s="20"/>
      <c r="L61" s="20"/>
      <c r="M61" s="20"/>
      <c r="N61" s="20"/>
    </row>
    <row r="62" spans="1:14" x14ac:dyDescent="0.3">
      <c r="A62" s="32"/>
      <c r="B62" s="2"/>
      <c r="C62" s="32"/>
      <c r="D62" s="20"/>
      <c r="E62" s="64" t="s">
        <v>8</v>
      </c>
      <c r="F62" s="10"/>
      <c r="G62" s="18" t="str">
        <f t="shared" ref="G62:G72" si="8">IF(F62="","",VLOOKUP(F62,$A$2:$C$253,2,FALSE))</f>
        <v/>
      </c>
      <c r="H62" s="18" t="str">
        <f>IF(F62="","",VLOOKUP(F62,$A$2:$C$169,3,FALSE))</f>
        <v/>
      </c>
      <c r="I62" s="11">
        <v>1</v>
      </c>
      <c r="J62" s="5"/>
      <c r="K62" s="20"/>
      <c r="L62" s="20"/>
      <c r="M62" s="20"/>
      <c r="N62" s="20"/>
    </row>
    <row r="63" spans="1:14" x14ac:dyDescent="0.3">
      <c r="A63" s="32"/>
      <c r="B63" s="2"/>
      <c r="C63" s="32"/>
      <c r="D63" s="20"/>
      <c r="E63" s="64"/>
      <c r="F63" s="10"/>
      <c r="G63" s="18" t="str">
        <f t="shared" si="8"/>
        <v/>
      </c>
      <c r="H63" s="18" t="str">
        <f t="shared" ref="H63:H72" si="9">IF(F63="","",VLOOKUP(F63,$A$2:$C$253,3,FALSE))</f>
        <v/>
      </c>
      <c r="I63" s="11">
        <v>2</v>
      </c>
      <c r="J63" s="5"/>
      <c r="K63" s="20"/>
      <c r="L63" s="20"/>
      <c r="M63" s="20"/>
      <c r="N63" s="20"/>
    </row>
    <row r="64" spans="1:14" x14ac:dyDescent="0.3">
      <c r="A64" s="32"/>
      <c r="B64" s="2"/>
      <c r="C64" s="32"/>
      <c r="D64" s="20"/>
      <c r="E64" s="64"/>
      <c r="F64" s="10"/>
      <c r="G64" s="18" t="str">
        <f t="shared" si="8"/>
        <v/>
      </c>
      <c r="H64" s="18" t="str">
        <f t="shared" si="9"/>
        <v/>
      </c>
      <c r="I64" s="11">
        <v>3</v>
      </c>
      <c r="J64" s="5"/>
      <c r="K64" s="20"/>
      <c r="L64" s="20"/>
      <c r="M64" s="20"/>
      <c r="N64" s="20"/>
    </row>
    <row r="65" spans="1:14" x14ac:dyDescent="0.3">
      <c r="A65" s="32"/>
      <c r="B65" s="2"/>
      <c r="C65" s="32"/>
      <c r="D65" s="20"/>
      <c r="E65" s="64"/>
      <c r="F65" s="10"/>
      <c r="G65" s="18" t="str">
        <f t="shared" si="8"/>
        <v/>
      </c>
      <c r="H65" s="18" t="str">
        <f t="shared" si="9"/>
        <v/>
      </c>
      <c r="I65" s="11">
        <v>4</v>
      </c>
      <c r="J65" s="5"/>
      <c r="K65" s="20"/>
      <c r="L65" s="20"/>
      <c r="M65" s="20"/>
      <c r="N65" s="20"/>
    </row>
    <row r="66" spans="1:14" x14ac:dyDescent="0.3">
      <c r="A66" s="32"/>
      <c r="B66" s="2"/>
      <c r="C66" s="32"/>
      <c r="D66" s="20"/>
      <c r="E66" s="64"/>
      <c r="F66" s="10"/>
      <c r="G66" s="18" t="str">
        <f t="shared" si="8"/>
        <v/>
      </c>
      <c r="H66" s="18" t="str">
        <f t="shared" si="9"/>
        <v/>
      </c>
      <c r="I66" s="11">
        <v>5</v>
      </c>
      <c r="J66" s="5"/>
      <c r="K66" s="20"/>
      <c r="L66" s="20"/>
      <c r="M66" s="20"/>
      <c r="N66" s="20"/>
    </row>
    <row r="67" spans="1:14" x14ac:dyDescent="0.3">
      <c r="A67" s="32"/>
      <c r="B67" s="2"/>
      <c r="C67" s="32"/>
      <c r="D67" s="20"/>
      <c r="E67" s="64"/>
      <c r="F67" s="10"/>
      <c r="G67" s="18" t="str">
        <f t="shared" si="8"/>
        <v/>
      </c>
      <c r="H67" s="18" t="str">
        <f t="shared" si="9"/>
        <v/>
      </c>
      <c r="I67" s="11">
        <v>6</v>
      </c>
      <c r="J67" s="5"/>
      <c r="K67" s="20"/>
      <c r="L67" s="20"/>
      <c r="M67" s="20"/>
      <c r="N67" s="20"/>
    </row>
    <row r="68" spans="1:14" x14ac:dyDescent="0.3">
      <c r="A68" s="32"/>
      <c r="B68" s="2"/>
      <c r="C68" s="32"/>
      <c r="D68" s="20"/>
      <c r="E68" s="64"/>
      <c r="F68" s="10"/>
      <c r="G68" s="18" t="str">
        <f t="shared" si="8"/>
        <v/>
      </c>
      <c r="H68" s="18" t="str">
        <f t="shared" si="9"/>
        <v/>
      </c>
      <c r="I68" s="11">
        <v>7</v>
      </c>
      <c r="J68" s="5"/>
      <c r="K68" s="20"/>
      <c r="L68" s="20"/>
      <c r="M68" s="20"/>
      <c r="N68" s="20"/>
    </row>
    <row r="69" spans="1:14" x14ac:dyDescent="0.3">
      <c r="A69" s="32"/>
      <c r="B69" s="2"/>
      <c r="C69" s="32"/>
      <c r="D69" s="20"/>
      <c r="E69" s="64"/>
      <c r="F69" s="10"/>
      <c r="G69" s="18" t="str">
        <f t="shared" si="8"/>
        <v/>
      </c>
      <c r="H69" s="18" t="str">
        <f t="shared" si="9"/>
        <v/>
      </c>
      <c r="I69" s="11">
        <v>8</v>
      </c>
      <c r="J69" s="5"/>
      <c r="K69" s="20"/>
      <c r="L69" s="20"/>
      <c r="M69" s="20"/>
      <c r="N69" s="20"/>
    </row>
    <row r="70" spans="1:14" ht="15" thickBot="1" x14ac:dyDescent="0.35">
      <c r="A70" s="32"/>
      <c r="B70" s="2"/>
      <c r="C70" s="32"/>
      <c r="D70" s="20"/>
      <c r="E70" s="64"/>
      <c r="F70" s="10"/>
      <c r="G70" s="18" t="str">
        <f t="shared" si="8"/>
        <v/>
      </c>
      <c r="H70" s="18" t="str">
        <f t="shared" si="9"/>
        <v/>
      </c>
      <c r="I70" s="11">
        <v>9</v>
      </c>
      <c r="J70" s="5"/>
      <c r="K70" s="20"/>
      <c r="L70" s="20"/>
      <c r="M70" s="20"/>
      <c r="N70" s="20"/>
    </row>
    <row r="71" spans="1:14" ht="18.600000000000001" thickBot="1" x14ac:dyDescent="0.4">
      <c r="A71" s="20"/>
      <c r="B71" s="20"/>
      <c r="C71" s="20"/>
      <c r="D71" s="20"/>
      <c r="E71" s="12" t="s">
        <v>6</v>
      </c>
      <c r="F71" s="13"/>
      <c r="G71" s="19" t="str">
        <f t="shared" si="8"/>
        <v/>
      </c>
      <c r="H71" s="19" t="str">
        <f t="shared" si="9"/>
        <v/>
      </c>
      <c r="I71" s="28">
        <f>SUM(H62:H70)</f>
        <v>0</v>
      </c>
      <c r="J71" s="33" t="str">
        <f>IF(I71&gt;24, "Límite superado. Revisa el equipo", "")</f>
        <v/>
      </c>
      <c r="K71" s="20"/>
      <c r="L71" s="20"/>
      <c r="M71" s="20"/>
      <c r="N71" s="20"/>
    </row>
    <row r="72" spans="1:14" ht="18" x14ac:dyDescent="0.35">
      <c r="A72" s="20"/>
      <c r="B72" s="20"/>
      <c r="C72" s="20"/>
      <c r="D72" s="20"/>
      <c r="E72" s="12" t="s">
        <v>7</v>
      </c>
      <c r="F72" s="13"/>
      <c r="G72" s="19" t="str">
        <f t="shared" si="8"/>
        <v/>
      </c>
      <c r="H72" s="19" t="str">
        <f t="shared" si="9"/>
        <v/>
      </c>
      <c r="I72" s="14" t="s">
        <v>5</v>
      </c>
      <c r="J72" s="34" t="str">
        <f>IF(AND(ISNUMBER(H71),H71&gt;1),"El reserva elegido no es correcto. Cámbialo","")&amp;IF(AND(ISNUMBER(H72),H72&gt;1),"El reserva elegido no es correcto. Cámbialo","")</f>
        <v/>
      </c>
      <c r="K72" s="20"/>
      <c r="L72" s="20"/>
      <c r="M72" s="20"/>
      <c r="N72" s="20"/>
    </row>
    <row r="73" spans="1:14" ht="15.6" x14ac:dyDescent="0.35">
      <c r="A73" s="20"/>
      <c r="B73" s="20"/>
      <c r="C73" s="20"/>
      <c r="D73" s="20"/>
      <c r="E73" s="21">
        <v>6</v>
      </c>
      <c r="F73" s="8" t="s">
        <v>4</v>
      </c>
      <c r="G73" s="8"/>
      <c r="H73" s="9" t="s">
        <v>3</v>
      </c>
      <c r="I73" s="6"/>
      <c r="J73" s="26" t="str">
        <f>IF(I83&lt;24, "Completa tu equipo hasta los 24 puntos", "")</f>
        <v>Completa tu equipo hasta los 24 puntos</v>
      </c>
      <c r="K73" s="20"/>
      <c r="L73" s="20"/>
      <c r="M73" s="20"/>
      <c r="N73" s="20"/>
    </row>
    <row r="74" spans="1:14" x14ac:dyDescent="0.3">
      <c r="A74" s="20"/>
      <c r="B74" s="20"/>
      <c r="C74" s="20"/>
      <c r="D74" s="20"/>
      <c r="E74" s="64" t="s">
        <v>8</v>
      </c>
      <c r="F74" s="10"/>
      <c r="G74" s="18" t="str">
        <f t="shared" ref="G74:G84" si="10">IF(F74="","",VLOOKUP(F74,$A$2:$C$253,2,FALSE))</f>
        <v/>
      </c>
      <c r="H74" s="18" t="str">
        <f>IF(F74="","",VLOOKUP(F74,$A$2:$C$169,3,FALSE))</f>
        <v/>
      </c>
      <c r="I74" s="11">
        <v>1</v>
      </c>
      <c r="J74" s="5"/>
      <c r="K74" s="20"/>
      <c r="L74" s="20"/>
      <c r="M74" s="20"/>
      <c r="N74" s="20"/>
    </row>
    <row r="75" spans="1:14" x14ac:dyDescent="0.3">
      <c r="A75" s="20"/>
      <c r="B75" s="20"/>
      <c r="C75" s="20"/>
      <c r="D75" s="20"/>
      <c r="E75" s="64"/>
      <c r="F75" s="10"/>
      <c r="G75" s="18" t="str">
        <f t="shared" si="10"/>
        <v/>
      </c>
      <c r="H75" s="18" t="str">
        <f t="shared" ref="H75:H84" si="11">IF(F75="","",VLOOKUP(F75,$A$2:$C$253,3,FALSE))</f>
        <v/>
      </c>
      <c r="I75" s="11">
        <v>2</v>
      </c>
      <c r="J75" s="5"/>
      <c r="K75" s="20"/>
      <c r="L75" s="20"/>
      <c r="M75" s="20"/>
      <c r="N75" s="20"/>
    </row>
    <row r="76" spans="1:14" x14ac:dyDescent="0.3">
      <c r="A76" s="20"/>
      <c r="B76" s="20"/>
      <c r="C76" s="20"/>
      <c r="D76" s="20"/>
      <c r="E76" s="64"/>
      <c r="F76" s="10"/>
      <c r="G76" s="18" t="str">
        <f t="shared" si="10"/>
        <v/>
      </c>
      <c r="H76" s="18" t="str">
        <f t="shared" si="11"/>
        <v/>
      </c>
      <c r="I76" s="11">
        <v>3</v>
      </c>
      <c r="J76" s="5"/>
      <c r="K76" s="20"/>
      <c r="L76" s="20"/>
      <c r="M76" s="20"/>
      <c r="N76" s="20"/>
    </row>
    <row r="77" spans="1:14" x14ac:dyDescent="0.3">
      <c r="A77" s="20"/>
      <c r="B77" s="20"/>
      <c r="C77" s="20"/>
      <c r="D77" s="20"/>
      <c r="E77" s="64"/>
      <c r="F77" s="10"/>
      <c r="G77" s="18" t="str">
        <f t="shared" si="10"/>
        <v/>
      </c>
      <c r="H77" s="18" t="str">
        <f t="shared" si="11"/>
        <v/>
      </c>
      <c r="I77" s="11">
        <v>4</v>
      </c>
      <c r="J77" s="5"/>
      <c r="K77" s="20"/>
      <c r="L77" s="20"/>
      <c r="M77" s="20"/>
      <c r="N77" s="20"/>
    </row>
    <row r="78" spans="1:14" x14ac:dyDescent="0.3">
      <c r="A78" s="20"/>
      <c r="B78" s="20"/>
      <c r="C78" s="20"/>
      <c r="D78" s="20"/>
      <c r="E78" s="64"/>
      <c r="F78" s="10"/>
      <c r="G78" s="18" t="str">
        <f t="shared" si="10"/>
        <v/>
      </c>
      <c r="H78" s="18" t="str">
        <f t="shared" si="11"/>
        <v/>
      </c>
      <c r="I78" s="11">
        <v>5</v>
      </c>
      <c r="J78" s="5"/>
      <c r="K78" s="20"/>
      <c r="L78" s="20"/>
      <c r="M78" s="20"/>
      <c r="N78" s="20"/>
    </row>
    <row r="79" spans="1:14" x14ac:dyDescent="0.3">
      <c r="A79" s="20"/>
      <c r="B79" s="20"/>
      <c r="C79" s="20"/>
      <c r="D79" s="20"/>
      <c r="E79" s="64"/>
      <c r="F79" s="10"/>
      <c r="G79" s="18" t="str">
        <f t="shared" si="10"/>
        <v/>
      </c>
      <c r="H79" s="18" t="str">
        <f t="shared" si="11"/>
        <v/>
      </c>
      <c r="I79" s="11">
        <v>6</v>
      </c>
      <c r="J79" s="5"/>
      <c r="K79" s="20"/>
      <c r="L79" s="20"/>
      <c r="M79" s="20"/>
      <c r="N79" s="20"/>
    </row>
    <row r="80" spans="1:14" x14ac:dyDescent="0.3">
      <c r="A80" s="20"/>
      <c r="B80" s="20"/>
      <c r="C80" s="20"/>
      <c r="D80" s="20"/>
      <c r="E80" s="64"/>
      <c r="F80" s="10"/>
      <c r="G80" s="18" t="str">
        <f t="shared" si="10"/>
        <v/>
      </c>
      <c r="H80" s="18" t="str">
        <f t="shared" si="11"/>
        <v/>
      </c>
      <c r="I80" s="11">
        <v>7</v>
      </c>
      <c r="J80" s="5"/>
      <c r="K80" s="20"/>
      <c r="L80" s="20"/>
      <c r="M80" s="20"/>
      <c r="N80" s="20"/>
    </row>
    <row r="81" spans="1:14" x14ac:dyDescent="0.3">
      <c r="A81" s="20"/>
      <c r="B81" s="20"/>
      <c r="C81" s="20"/>
      <c r="D81" s="20"/>
      <c r="E81" s="64"/>
      <c r="F81" s="10"/>
      <c r="G81" s="18" t="str">
        <f t="shared" si="10"/>
        <v/>
      </c>
      <c r="H81" s="18" t="str">
        <f t="shared" si="11"/>
        <v/>
      </c>
      <c r="I81" s="11">
        <v>8</v>
      </c>
      <c r="J81" s="5"/>
      <c r="K81" s="20"/>
      <c r="L81" s="20"/>
      <c r="M81" s="20"/>
      <c r="N81" s="20"/>
    </row>
    <row r="82" spans="1:14" ht="15" thickBot="1" x14ac:dyDescent="0.35">
      <c r="A82" s="20"/>
      <c r="B82" s="20"/>
      <c r="C82" s="20"/>
      <c r="D82" s="20"/>
      <c r="E82" s="64"/>
      <c r="F82" s="10"/>
      <c r="G82" s="18" t="str">
        <f t="shared" si="10"/>
        <v/>
      </c>
      <c r="H82" s="18" t="str">
        <f t="shared" si="11"/>
        <v/>
      </c>
      <c r="I82" s="11">
        <v>9</v>
      </c>
      <c r="J82" s="5"/>
      <c r="K82" s="20"/>
      <c r="L82" s="20"/>
      <c r="M82" s="20"/>
      <c r="N82" s="20"/>
    </row>
    <row r="83" spans="1:14" ht="18.600000000000001" thickBot="1" x14ac:dyDescent="0.4">
      <c r="A83" s="20"/>
      <c r="B83" s="20"/>
      <c r="C83" s="20"/>
      <c r="D83" s="20"/>
      <c r="E83" s="12" t="s">
        <v>6</v>
      </c>
      <c r="F83" s="13"/>
      <c r="G83" s="19" t="str">
        <f t="shared" si="10"/>
        <v/>
      </c>
      <c r="H83" s="19" t="str">
        <f t="shared" si="11"/>
        <v/>
      </c>
      <c r="I83" s="28">
        <f>SUM(H74:H82)</f>
        <v>0</v>
      </c>
      <c r="J83" s="33" t="str">
        <f>IF(I83&gt;24, "Límite superado. Revisa el equipo", "")</f>
        <v/>
      </c>
      <c r="K83" s="20"/>
      <c r="L83" s="20"/>
      <c r="M83" s="20"/>
      <c r="N83" s="20"/>
    </row>
    <row r="84" spans="1:14" ht="18" x14ac:dyDescent="0.35">
      <c r="A84" s="20"/>
      <c r="B84" s="20"/>
      <c r="C84" s="20"/>
      <c r="D84" s="20"/>
      <c r="E84" s="12" t="s">
        <v>7</v>
      </c>
      <c r="F84" s="13"/>
      <c r="G84" s="19" t="str">
        <f t="shared" si="10"/>
        <v/>
      </c>
      <c r="H84" s="19" t="str">
        <f t="shared" si="11"/>
        <v/>
      </c>
      <c r="I84" s="14" t="s">
        <v>5</v>
      </c>
      <c r="J84" s="34" t="str">
        <f>IF(AND(ISNUMBER(H83),H83&gt;1),"El reserva elegido no es correcto. Cámbialo","")&amp;IF(AND(ISNUMBER(H84),H84&gt;1),"El reserva elegido no es correcto. Cámbialo","")</f>
        <v/>
      </c>
      <c r="K84" s="20"/>
      <c r="L84" s="20"/>
      <c r="M84" s="20"/>
      <c r="N84" s="20"/>
    </row>
    <row r="85" spans="1:14" ht="15.6" x14ac:dyDescent="0.35">
      <c r="A85" s="20"/>
      <c r="B85" s="20"/>
      <c r="C85" s="20"/>
      <c r="D85" s="20"/>
      <c r="E85" s="21">
        <v>7</v>
      </c>
      <c r="F85" s="8" t="s">
        <v>4</v>
      </c>
      <c r="G85" s="8"/>
      <c r="H85" s="9" t="s">
        <v>3</v>
      </c>
      <c r="I85" s="6"/>
      <c r="J85" s="26" t="str">
        <f>IF(I95&lt;24, "Completa tu equipo hasta los 24 puntos", "")</f>
        <v>Completa tu equipo hasta los 24 puntos</v>
      </c>
      <c r="K85" s="20"/>
      <c r="L85" s="20"/>
      <c r="M85" s="20"/>
      <c r="N85" s="20"/>
    </row>
    <row r="86" spans="1:14" x14ac:dyDescent="0.3">
      <c r="A86" s="20"/>
      <c r="B86" s="20"/>
      <c r="C86" s="20"/>
      <c r="D86" s="20"/>
      <c r="E86" s="64" t="s">
        <v>8</v>
      </c>
      <c r="F86" s="10"/>
      <c r="G86" s="18" t="str">
        <f t="shared" ref="G86:G96" si="12">IF(F86="","",VLOOKUP(F86,$A$2:$C$253,2,FALSE))</f>
        <v/>
      </c>
      <c r="H86" s="18" t="str">
        <f>IF(F86="","",VLOOKUP(F86,$A$2:$C$169,3,FALSE))</f>
        <v/>
      </c>
      <c r="I86" s="11">
        <v>1</v>
      </c>
      <c r="J86" s="5"/>
      <c r="K86" s="20"/>
      <c r="L86" s="20"/>
      <c r="M86" s="20"/>
      <c r="N86" s="20"/>
    </row>
    <row r="87" spans="1:14" x14ac:dyDescent="0.3">
      <c r="A87" s="20"/>
      <c r="B87" s="20"/>
      <c r="C87" s="20"/>
      <c r="D87" s="20"/>
      <c r="E87" s="64"/>
      <c r="F87" s="10"/>
      <c r="G87" s="18" t="str">
        <f t="shared" si="12"/>
        <v/>
      </c>
      <c r="H87" s="18" t="str">
        <f t="shared" ref="H87:H96" si="13">IF(F87="","",VLOOKUP(F87,$A$2:$C$253,3,FALSE))</f>
        <v/>
      </c>
      <c r="I87" s="11">
        <v>2</v>
      </c>
      <c r="J87" s="5"/>
      <c r="K87" s="20"/>
      <c r="L87" s="20"/>
      <c r="M87" s="20"/>
      <c r="N87" s="20"/>
    </row>
    <row r="88" spans="1:14" x14ac:dyDescent="0.3">
      <c r="A88" s="20"/>
      <c r="B88" s="20"/>
      <c r="C88" s="20"/>
      <c r="D88" s="20"/>
      <c r="E88" s="64"/>
      <c r="F88" s="10"/>
      <c r="G88" s="18" t="str">
        <f t="shared" si="12"/>
        <v/>
      </c>
      <c r="H88" s="18" t="str">
        <f t="shared" si="13"/>
        <v/>
      </c>
      <c r="I88" s="11">
        <v>3</v>
      </c>
      <c r="J88" s="5"/>
      <c r="K88" s="20"/>
      <c r="L88" s="20"/>
      <c r="M88" s="20"/>
      <c r="N88" s="20"/>
    </row>
    <row r="89" spans="1:14" x14ac:dyDescent="0.3">
      <c r="A89" s="20"/>
      <c r="B89" s="20"/>
      <c r="C89" s="20"/>
      <c r="D89" s="20"/>
      <c r="E89" s="64"/>
      <c r="F89" s="10"/>
      <c r="G89" s="18" t="str">
        <f t="shared" si="12"/>
        <v/>
      </c>
      <c r="H89" s="18" t="str">
        <f t="shared" si="13"/>
        <v/>
      </c>
      <c r="I89" s="11">
        <v>4</v>
      </c>
      <c r="J89" s="5"/>
      <c r="K89" s="20"/>
      <c r="L89" s="20"/>
      <c r="M89" s="20"/>
      <c r="N89" s="20"/>
    </row>
    <row r="90" spans="1:14" x14ac:dyDescent="0.3">
      <c r="A90" s="20"/>
      <c r="B90" s="20"/>
      <c r="C90" s="20"/>
      <c r="D90" s="20"/>
      <c r="E90" s="64"/>
      <c r="F90" s="10"/>
      <c r="G90" s="18" t="str">
        <f t="shared" si="12"/>
        <v/>
      </c>
      <c r="H90" s="18" t="str">
        <f t="shared" si="13"/>
        <v/>
      </c>
      <c r="I90" s="11">
        <v>5</v>
      </c>
      <c r="J90" s="5"/>
      <c r="K90" s="20"/>
      <c r="L90" s="20"/>
      <c r="M90" s="20"/>
      <c r="N90" s="20"/>
    </row>
    <row r="91" spans="1:14" x14ac:dyDescent="0.3">
      <c r="A91" s="20"/>
      <c r="B91" s="20"/>
      <c r="C91" s="20"/>
      <c r="D91" s="20"/>
      <c r="E91" s="64"/>
      <c r="F91" s="10"/>
      <c r="G91" s="18" t="str">
        <f t="shared" si="12"/>
        <v/>
      </c>
      <c r="H91" s="18" t="str">
        <f t="shared" si="13"/>
        <v/>
      </c>
      <c r="I91" s="11">
        <v>6</v>
      </c>
      <c r="J91" s="5"/>
      <c r="K91" s="20"/>
      <c r="L91" s="20"/>
      <c r="M91" s="20"/>
      <c r="N91" s="20"/>
    </row>
    <row r="92" spans="1:14" x14ac:dyDescent="0.3">
      <c r="A92" s="20"/>
      <c r="B92" s="20"/>
      <c r="C92" s="20"/>
      <c r="D92" s="20"/>
      <c r="E92" s="64"/>
      <c r="F92" s="10"/>
      <c r="G92" s="18" t="str">
        <f t="shared" si="12"/>
        <v/>
      </c>
      <c r="H92" s="18" t="str">
        <f t="shared" si="13"/>
        <v/>
      </c>
      <c r="I92" s="11">
        <v>7</v>
      </c>
      <c r="J92" s="5"/>
      <c r="K92" s="20"/>
      <c r="L92" s="20"/>
      <c r="M92" s="20"/>
      <c r="N92" s="20"/>
    </row>
    <row r="93" spans="1:14" x14ac:dyDescent="0.3">
      <c r="A93" s="20"/>
      <c r="B93" s="20"/>
      <c r="C93" s="20"/>
      <c r="D93" s="20"/>
      <c r="E93" s="64"/>
      <c r="F93" s="10"/>
      <c r="G93" s="18" t="str">
        <f t="shared" si="12"/>
        <v/>
      </c>
      <c r="H93" s="18" t="str">
        <f t="shared" si="13"/>
        <v/>
      </c>
      <c r="I93" s="11">
        <v>8</v>
      </c>
      <c r="J93" s="5"/>
      <c r="K93" s="20"/>
      <c r="L93" s="20"/>
      <c r="M93" s="20"/>
      <c r="N93" s="20"/>
    </row>
    <row r="94" spans="1:14" ht="15" thickBot="1" x14ac:dyDescent="0.35">
      <c r="A94" s="20"/>
      <c r="B94" s="20"/>
      <c r="C94" s="20"/>
      <c r="D94" s="20"/>
      <c r="E94" s="64"/>
      <c r="F94" s="10"/>
      <c r="G94" s="18" t="str">
        <f t="shared" si="12"/>
        <v/>
      </c>
      <c r="H94" s="18" t="str">
        <f t="shared" si="13"/>
        <v/>
      </c>
      <c r="I94" s="11">
        <v>9</v>
      </c>
      <c r="J94" s="5"/>
      <c r="K94" s="20"/>
      <c r="L94" s="20"/>
      <c r="M94" s="20"/>
      <c r="N94" s="20"/>
    </row>
    <row r="95" spans="1:14" ht="18.600000000000001" thickBot="1" x14ac:dyDescent="0.4">
      <c r="A95" s="20"/>
      <c r="B95" s="20"/>
      <c r="C95" s="20"/>
      <c r="D95" s="20"/>
      <c r="E95" s="12" t="s">
        <v>6</v>
      </c>
      <c r="F95" s="13"/>
      <c r="G95" s="19" t="str">
        <f t="shared" si="12"/>
        <v/>
      </c>
      <c r="H95" s="19" t="str">
        <f t="shared" si="13"/>
        <v/>
      </c>
      <c r="I95" s="28">
        <f>SUM(H86:H94)</f>
        <v>0</v>
      </c>
      <c r="J95" s="33" t="str">
        <f>IF(I95&gt;24, "ELímite superado. Revisa el equipo", "")</f>
        <v/>
      </c>
      <c r="K95" s="20"/>
      <c r="L95" s="20"/>
      <c r="M95" s="20"/>
      <c r="N95" s="20"/>
    </row>
    <row r="96" spans="1:14" ht="18" x14ac:dyDescent="0.35">
      <c r="A96" s="20"/>
      <c r="B96" s="20"/>
      <c r="C96" s="20"/>
      <c r="D96" s="20"/>
      <c r="E96" s="12" t="s">
        <v>7</v>
      </c>
      <c r="F96" s="13"/>
      <c r="G96" s="19" t="str">
        <f t="shared" si="12"/>
        <v/>
      </c>
      <c r="H96" s="19" t="str">
        <f t="shared" si="13"/>
        <v/>
      </c>
      <c r="I96" s="14" t="s">
        <v>5</v>
      </c>
      <c r="J96" s="34" t="str">
        <f>IF(AND(ISNUMBER(H95),H95&gt;1),"El reserva elegido no es correcto. Cámbialo","")&amp;IF(AND(ISNUMBER(H96),H96&gt;1),"El reserva elegido no es correcto. Cámbialo","")</f>
        <v/>
      </c>
      <c r="K96" s="20"/>
      <c r="L96" s="20"/>
      <c r="M96" s="20"/>
      <c r="N96" s="20"/>
    </row>
    <row r="97" spans="1:14" ht="15.6" x14ac:dyDescent="0.35">
      <c r="A97" s="20"/>
      <c r="B97" s="20"/>
      <c r="C97" s="20"/>
      <c r="D97" s="20"/>
      <c r="E97" s="21">
        <v>8</v>
      </c>
      <c r="F97" s="8" t="s">
        <v>4</v>
      </c>
      <c r="G97" s="8"/>
      <c r="H97" s="9" t="s">
        <v>3</v>
      </c>
      <c r="I97" s="6"/>
      <c r="J97" s="26" t="str">
        <f>IF(I107&lt;24, "Completa tu equipo hasta los 24 puntos", "")</f>
        <v>Completa tu equipo hasta los 24 puntos</v>
      </c>
      <c r="K97" s="20"/>
      <c r="L97" s="20"/>
      <c r="M97" s="20"/>
      <c r="N97" s="20"/>
    </row>
    <row r="98" spans="1:14" x14ac:dyDescent="0.3">
      <c r="A98" s="20"/>
      <c r="B98" s="20"/>
      <c r="C98" s="20"/>
      <c r="D98" s="20"/>
      <c r="E98" s="64" t="s">
        <v>8</v>
      </c>
      <c r="F98" s="10"/>
      <c r="G98" s="18" t="str">
        <f t="shared" ref="G98:G108" si="14">IF(F98="","",VLOOKUP(F98,$A$2:$C$253,2,FALSE))</f>
        <v/>
      </c>
      <c r="H98" s="18" t="str">
        <f>IF(F98="","",VLOOKUP(F98,$A$2:$C$169,3,FALSE))</f>
        <v/>
      </c>
      <c r="I98" s="11">
        <v>1</v>
      </c>
      <c r="J98" s="5"/>
      <c r="K98" s="20"/>
      <c r="L98" s="20"/>
      <c r="M98" s="20"/>
      <c r="N98" s="20"/>
    </row>
    <row r="99" spans="1:14" x14ac:dyDescent="0.3">
      <c r="A99" s="20"/>
      <c r="B99" s="20"/>
      <c r="C99" s="20"/>
      <c r="D99" s="20"/>
      <c r="E99" s="64"/>
      <c r="F99" s="10"/>
      <c r="G99" s="18" t="str">
        <f t="shared" si="14"/>
        <v/>
      </c>
      <c r="H99" s="18" t="str">
        <f t="shared" ref="H99:H108" si="15">IF(F99="","",VLOOKUP(F99,$A$2:$C$253,3,FALSE))</f>
        <v/>
      </c>
      <c r="I99" s="11">
        <v>2</v>
      </c>
      <c r="J99" s="5"/>
      <c r="K99" s="20"/>
      <c r="L99" s="20"/>
      <c r="M99" s="20"/>
      <c r="N99" s="20"/>
    </row>
    <row r="100" spans="1:14" x14ac:dyDescent="0.3">
      <c r="A100" s="20"/>
      <c r="B100" s="20"/>
      <c r="C100" s="20"/>
      <c r="D100" s="20"/>
      <c r="E100" s="64"/>
      <c r="F100" s="10"/>
      <c r="G100" s="18" t="str">
        <f t="shared" si="14"/>
        <v/>
      </c>
      <c r="H100" s="18" t="str">
        <f t="shared" si="15"/>
        <v/>
      </c>
      <c r="I100" s="11">
        <v>3</v>
      </c>
      <c r="J100" s="5"/>
      <c r="K100" s="20"/>
      <c r="L100" s="20"/>
      <c r="M100" s="20"/>
      <c r="N100" s="20"/>
    </row>
    <row r="101" spans="1:14" x14ac:dyDescent="0.3">
      <c r="A101" s="20"/>
      <c r="B101" s="20"/>
      <c r="C101" s="20"/>
      <c r="D101" s="20"/>
      <c r="E101" s="64"/>
      <c r="F101" s="10"/>
      <c r="G101" s="18" t="str">
        <f t="shared" si="14"/>
        <v/>
      </c>
      <c r="H101" s="18" t="str">
        <f t="shared" si="15"/>
        <v/>
      </c>
      <c r="I101" s="11">
        <v>4</v>
      </c>
      <c r="J101" s="5"/>
      <c r="K101" s="20"/>
      <c r="L101" s="20"/>
      <c r="M101" s="20"/>
      <c r="N101" s="20"/>
    </row>
    <row r="102" spans="1:14" x14ac:dyDescent="0.3">
      <c r="A102" s="20"/>
      <c r="B102" s="20"/>
      <c r="C102" s="20"/>
      <c r="D102" s="20"/>
      <c r="E102" s="64"/>
      <c r="F102" s="10"/>
      <c r="G102" s="18" t="str">
        <f t="shared" si="14"/>
        <v/>
      </c>
      <c r="H102" s="18" t="str">
        <f t="shared" si="15"/>
        <v/>
      </c>
      <c r="I102" s="11">
        <v>5</v>
      </c>
      <c r="J102" s="5"/>
      <c r="K102" s="20"/>
      <c r="L102" s="20"/>
      <c r="M102" s="20"/>
      <c r="N102" s="20"/>
    </row>
    <row r="103" spans="1:14" x14ac:dyDescent="0.3">
      <c r="A103" s="20"/>
      <c r="B103" s="20"/>
      <c r="C103" s="20"/>
      <c r="D103" s="20"/>
      <c r="E103" s="64"/>
      <c r="F103" s="10"/>
      <c r="G103" s="18" t="str">
        <f t="shared" si="14"/>
        <v/>
      </c>
      <c r="H103" s="18" t="str">
        <f t="shared" si="15"/>
        <v/>
      </c>
      <c r="I103" s="11">
        <v>6</v>
      </c>
      <c r="J103" s="5"/>
      <c r="K103" s="20"/>
      <c r="L103" s="20"/>
      <c r="M103" s="20"/>
      <c r="N103" s="20"/>
    </row>
    <row r="104" spans="1:14" x14ac:dyDescent="0.3">
      <c r="A104" s="20"/>
      <c r="B104" s="20"/>
      <c r="C104" s="20"/>
      <c r="D104" s="20"/>
      <c r="E104" s="64"/>
      <c r="F104" s="10"/>
      <c r="G104" s="18" t="str">
        <f t="shared" si="14"/>
        <v/>
      </c>
      <c r="H104" s="18" t="str">
        <f t="shared" si="15"/>
        <v/>
      </c>
      <c r="I104" s="11">
        <v>7</v>
      </c>
      <c r="J104" s="5"/>
      <c r="K104" s="20"/>
      <c r="L104" s="20"/>
      <c r="M104" s="20"/>
      <c r="N104" s="20"/>
    </row>
    <row r="105" spans="1:14" x14ac:dyDescent="0.3">
      <c r="A105" s="20"/>
      <c r="B105" s="20"/>
      <c r="C105" s="20"/>
      <c r="D105" s="20"/>
      <c r="E105" s="64"/>
      <c r="F105" s="10"/>
      <c r="G105" s="18" t="str">
        <f t="shared" si="14"/>
        <v/>
      </c>
      <c r="H105" s="18" t="str">
        <f t="shared" si="15"/>
        <v/>
      </c>
      <c r="I105" s="11">
        <v>8</v>
      </c>
      <c r="J105" s="5"/>
      <c r="K105" s="20"/>
      <c r="L105" s="20"/>
      <c r="M105" s="20"/>
      <c r="N105" s="20"/>
    </row>
    <row r="106" spans="1:14" ht="15" thickBot="1" x14ac:dyDescent="0.35">
      <c r="A106" s="20"/>
      <c r="B106" s="20"/>
      <c r="C106" s="20"/>
      <c r="D106" s="20"/>
      <c r="E106" s="64"/>
      <c r="F106" s="10"/>
      <c r="G106" s="18" t="str">
        <f t="shared" si="14"/>
        <v/>
      </c>
      <c r="H106" s="18" t="str">
        <f t="shared" si="15"/>
        <v/>
      </c>
      <c r="I106" s="11">
        <v>9</v>
      </c>
      <c r="J106" s="5"/>
      <c r="K106" s="20"/>
      <c r="L106" s="20"/>
      <c r="M106" s="20"/>
      <c r="N106" s="20"/>
    </row>
    <row r="107" spans="1:14" ht="18.600000000000001" thickBot="1" x14ac:dyDescent="0.4">
      <c r="A107" s="20"/>
      <c r="B107" s="20"/>
      <c r="C107" s="20"/>
      <c r="D107" s="20"/>
      <c r="E107" s="12" t="s">
        <v>6</v>
      </c>
      <c r="F107" s="13"/>
      <c r="G107" s="19" t="str">
        <f t="shared" si="14"/>
        <v/>
      </c>
      <c r="H107" s="19" t="str">
        <f t="shared" si="15"/>
        <v/>
      </c>
      <c r="I107" s="28">
        <f>SUM(H98:H106)</f>
        <v>0</v>
      </c>
      <c r="J107" s="33" t="str">
        <f>IF(I107&gt;24, "Límite superado. Revisa el equipo", "")</f>
        <v/>
      </c>
      <c r="K107" s="20"/>
      <c r="L107" s="20"/>
      <c r="M107" s="20"/>
      <c r="N107" s="20"/>
    </row>
    <row r="108" spans="1:14" ht="18" x14ac:dyDescent="0.35">
      <c r="A108" s="20"/>
      <c r="B108" s="20"/>
      <c r="C108" s="20"/>
      <c r="D108" s="20"/>
      <c r="E108" s="12" t="s">
        <v>7</v>
      </c>
      <c r="F108" s="13"/>
      <c r="G108" s="19" t="str">
        <f t="shared" si="14"/>
        <v/>
      </c>
      <c r="H108" s="19" t="str">
        <f t="shared" si="15"/>
        <v/>
      </c>
      <c r="I108" s="14" t="s">
        <v>5</v>
      </c>
      <c r="J108" s="34" t="str">
        <f>IF(AND(ISNUMBER(H107),H107&gt;1),"El reserva elegido no es correcto. Cámbialo","")&amp;IF(AND(ISNUMBER(H108),H108&gt;1),"El reserva elegido no es correcto. Cámbialo","")</f>
        <v/>
      </c>
      <c r="K108" s="20"/>
      <c r="L108" s="20"/>
      <c r="M108" s="20"/>
      <c r="N108" s="20"/>
    </row>
    <row r="109" spans="1:14" ht="15.6" x14ac:dyDescent="0.35">
      <c r="A109" s="20"/>
      <c r="B109" s="20"/>
      <c r="C109" s="20"/>
      <c r="D109" s="20"/>
      <c r="E109" s="21">
        <v>9</v>
      </c>
      <c r="F109" s="8" t="s">
        <v>4</v>
      </c>
      <c r="G109" s="8"/>
      <c r="H109" s="9" t="s">
        <v>3</v>
      </c>
      <c r="I109" s="6"/>
      <c r="J109" s="26" t="str">
        <f>IF(I119&lt;24, "Completa tu equipo hasta los 24 puntos", "")</f>
        <v>Completa tu equipo hasta los 24 puntos</v>
      </c>
      <c r="K109" s="20"/>
      <c r="L109" s="20"/>
      <c r="M109" s="20"/>
      <c r="N109" s="20"/>
    </row>
    <row r="110" spans="1:14" x14ac:dyDescent="0.3">
      <c r="A110" s="20"/>
      <c r="B110" s="20"/>
      <c r="C110" s="20"/>
      <c r="D110" s="20"/>
      <c r="E110" s="64" t="s">
        <v>8</v>
      </c>
      <c r="F110" s="10"/>
      <c r="G110" s="18" t="str">
        <f t="shared" ref="G110:G120" si="16">IF(F110="","",VLOOKUP(F110,$A$2:$C$253,2,FALSE))</f>
        <v/>
      </c>
      <c r="H110" s="18" t="str">
        <f>IF(F110="","",VLOOKUP(F110,$A$2:$C$169,3,FALSE))</f>
        <v/>
      </c>
      <c r="I110" s="11">
        <v>1</v>
      </c>
      <c r="J110" s="5"/>
      <c r="K110" s="20"/>
      <c r="L110" s="20"/>
      <c r="M110" s="20"/>
      <c r="N110" s="20"/>
    </row>
    <row r="111" spans="1:14" x14ac:dyDescent="0.3">
      <c r="A111" s="20"/>
      <c r="B111" s="20"/>
      <c r="C111" s="20"/>
      <c r="D111" s="20"/>
      <c r="E111" s="64"/>
      <c r="F111" s="10"/>
      <c r="G111" s="18" t="str">
        <f t="shared" si="16"/>
        <v/>
      </c>
      <c r="H111" s="18" t="str">
        <f t="shared" ref="H111:H120" si="17">IF(F111="","",VLOOKUP(F111,$A$2:$C$253,3,FALSE))</f>
        <v/>
      </c>
      <c r="I111" s="11">
        <v>2</v>
      </c>
      <c r="J111" s="5"/>
      <c r="K111" s="20"/>
      <c r="L111" s="20"/>
      <c r="M111" s="20"/>
      <c r="N111" s="20"/>
    </row>
    <row r="112" spans="1:14" x14ac:dyDescent="0.3">
      <c r="A112" s="20"/>
      <c r="B112" s="20"/>
      <c r="C112" s="20"/>
      <c r="D112" s="20"/>
      <c r="E112" s="64"/>
      <c r="F112" s="10"/>
      <c r="G112" s="18" t="str">
        <f t="shared" si="16"/>
        <v/>
      </c>
      <c r="H112" s="18" t="str">
        <f t="shared" si="17"/>
        <v/>
      </c>
      <c r="I112" s="11">
        <v>3</v>
      </c>
      <c r="J112" s="5"/>
      <c r="K112" s="20"/>
      <c r="L112" s="20"/>
      <c r="M112" s="20"/>
      <c r="N112" s="20"/>
    </row>
    <row r="113" spans="1:14" x14ac:dyDescent="0.3">
      <c r="A113" s="20"/>
      <c r="B113" s="20"/>
      <c r="C113" s="20"/>
      <c r="D113" s="20"/>
      <c r="E113" s="64"/>
      <c r="F113" s="10"/>
      <c r="G113" s="18" t="str">
        <f t="shared" si="16"/>
        <v/>
      </c>
      <c r="H113" s="18" t="str">
        <f t="shared" si="17"/>
        <v/>
      </c>
      <c r="I113" s="11">
        <v>4</v>
      </c>
      <c r="J113" s="5"/>
      <c r="K113" s="20"/>
      <c r="L113" s="20"/>
      <c r="M113" s="20"/>
      <c r="N113" s="20"/>
    </row>
    <row r="114" spans="1:14" x14ac:dyDescent="0.3">
      <c r="A114" s="20"/>
      <c r="B114" s="20"/>
      <c r="C114" s="20"/>
      <c r="D114" s="20"/>
      <c r="E114" s="64"/>
      <c r="F114" s="10"/>
      <c r="G114" s="18" t="str">
        <f t="shared" si="16"/>
        <v/>
      </c>
      <c r="H114" s="18" t="str">
        <f t="shared" si="17"/>
        <v/>
      </c>
      <c r="I114" s="11">
        <v>5</v>
      </c>
      <c r="J114" s="5"/>
      <c r="K114" s="20"/>
      <c r="L114" s="20"/>
      <c r="M114" s="20"/>
      <c r="N114" s="20"/>
    </row>
    <row r="115" spans="1:14" x14ac:dyDescent="0.3">
      <c r="A115" s="20"/>
      <c r="B115" s="20"/>
      <c r="C115" s="20"/>
      <c r="D115" s="20"/>
      <c r="E115" s="64"/>
      <c r="F115" s="10"/>
      <c r="G115" s="18" t="str">
        <f t="shared" si="16"/>
        <v/>
      </c>
      <c r="H115" s="18" t="str">
        <f t="shared" si="17"/>
        <v/>
      </c>
      <c r="I115" s="11">
        <v>6</v>
      </c>
      <c r="J115" s="5"/>
      <c r="K115" s="20"/>
      <c r="L115" s="20"/>
      <c r="M115" s="20"/>
      <c r="N115" s="20"/>
    </row>
    <row r="116" spans="1:14" x14ac:dyDescent="0.3">
      <c r="A116" s="20"/>
      <c r="B116" s="20"/>
      <c r="C116" s="20"/>
      <c r="D116" s="20"/>
      <c r="E116" s="64"/>
      <c r="F116" s="10"/>
      <c r="G116" s="18" t="str">
        <f t="shared" si="16"/>
        <v/>
      </c>
      <c r="H116" s="18" t="str">
        <f t="shared" si="17"/>
        <v/>
      </c>
      <c r="I116" s="11">
        <v>7</v>
      </c>
      <c r="J116" s="5"/>
      <c r="K116" s="20"/>
      <c r="L116" s="20"/>
      <c r="M116" s="20"/>
      <c r="N116" s="20"/>
    </row>
    <row r="117" spans="1:14" x14ac:dyDescent="0.3">
      <c r="A117" s="20"/>
      <c r="B117" s="20"/>
      <c r="C117" s="20"/>
      <c r="D117" s="20"/>
      <c r="E117" s="64"/>
      <c r="F117" s="10"/>
      <c r="G117" s="18" t="str">
        <f t="shared" si="16"/>
        <v/>
      </c>
      <c r="H117" s="18" t="str">
        <f t="shared" si="17"/>
        <v/>
      </c>
      <c r="I117" s="11">
        <v>8</v>
      </c>
      <c r="J117" s="5"/>
      <c r="K117" s="20"/>
      <c r="L117" s="20"/>
      <c r="M117" s="20"/>
      <c r="N117" s="20"/>
    </row>
    <row r="118" spans="1:14" ht="15" thickBot="1" x14ac:dyDescent="0.35">
      <c r="A118" s="20"/>
      <c r="B118" s="20"/>
      <c r="C118" s="20"/>
      <c r="D118" s="20"/>
      <c r="E118" s="64"/>
      <c r="F118" s="10"/>
      <c r="G118" s="18" t="str">
        <f t="shared" si="16"/>
        <v/>
      </c>
      <c r="H118" s="18" t="str">
        <f t="shared" si="17"/>
        <v/>
      </c>
      <c r="I118" s="11">
        <v>9</v>
      </c>
      <c r="J118" s="5"/>
      <c r="K118" s="20"/>
      <c r="L118" s="20"/>
      <c r="M118" s="20"/>
      <c r="N118" s="20"/>
    </row>
    <row r="119" spans="1:14" ht="18.600000000000001" thickBot="1" x14ac:dyDescent="0.4">
      <c r="A119" s="20"/>
      <c r="B119" s="20"/>
      <c r="C119" s="20"/>
      <c r="D119" s="20"/>
      <c r="E119" s="12" t="s">
        <v>6</v>
      </c>
      <c r="F119" s="13"/>
      <c r="G119" s="19" t="str">
        <f t="shared" si="16"/>
        <v/>
      </c>
      <c r="H119" s="19" t="str">
        <f t="shared" si="17"/>
        <v/>
      </c>
      <c r="I119" s="28">
        <f>SUM(H110:H118)</f>
        <v>0</v>
      </c>
      <c r="J119" s="33" t="str">
        <f>IF(I119&gt;24, "Límite superado. Revisa el equipo", "")</f>
        <v/>
      </c>
      <c r="K119" s="20"/>
      <c r="L119" s="20"/>
      <c r="M119" s="20"/>
      <c r="N119" s="20"/>
    </row>
    <row r="120" spans="1:14" ht="18" x14ac:dyDescent="0.35">
      <c r="A120" s="20"/>
      <c r="B120" s="20"/>
      <c r="C120" s="20"/>
      <c r="D120" s="20"/>
      <c r="E120" s="12" t="s">
        <v>7</v>
      </c>
      <c r="F120" s="13"/>
      <c r="G120" s="19" t="str">
        <f t="shared" si="16"/>
        <v/>
      </c>
      <c r="H120" s="19" t="str">
        <f t="shared" si="17"/>
        <v/>
      </c>
      <c r="I120" s="14" t="s">
        <v>5</v>
      </c>
      <c r="J120" s="34" t="str">
        <f>IF(AND(ISNUMBER(H119),H119&gt;1),"El reserva elegido no es correcto. Cámbialo","")&amp;IF(AND(ISNUMBER(H120),H120&gt;1),"El reserva elegido no es correcto. Cámbialo","")</f>
        <v/>
      </c>
      <c r="K120" s="20"/>
      <c r="L120" s="20"/>
      <c r="M120" s="20"/>
      <c r="N120" s="20"/>
    </row>
    <row r="121" spans="1:14" ht="15.6" x14ac:dyDescent="0.35">
      <c r="A121" s="20"/>
      <c r="B121" s="20"/>
      <c r="C121" s="20"/>
      <c r="D121" s="20"/>
      <c r="E121" s="21">
        <v>10</v>
      </c>
      <c r="F121" s="8" t="s">
        <v>4</v>
      </c>
      <c r="G121" s="8"/>
      <c r="H121" s="9" t="s">
        <v>3</v>
      </c>
      <c r="I121" s="6"/>
      <c r="J121" s="26" t="str">
        <f>IF(I131&lt;24, "Completa tu equipo hasta los 24 puntos", "")</f>
        <v>Completa tu equipo hasta los 24 puntos</v>
      </c>
      <c r="K121" s="20"/>
      <c r="L121" s="20"/>
      <c r="M121" s="20"/>
      <c r="N121" s="20"/>
    </row>
    <row r="122" spans="1:14" x14ac:dyDescent="0.3">
      <c r="A122" s="20"/>
      <c r="B122" s="20"/>
      <c r="C122" s="20"/>
      <c r="D122" s="20"/>
      <c r="E122" s="64" t="s">
        <v>8</v>
      </c>
      <c r="F122" s="10"/>
      <c r="G122" s="18" t="str">
        <f t="shared" ref="G122:G132" si="18">IF(F122="","",VLOOKUP(F122,$A$2:$C$253,2,FALSE))</f>
        <v/>
      </c>
      <c r="H122" s="18" t="str">
        <f>IF(F122="","",VLOOKUP(F122,$A$2:$C$169,3,FALSE))</f>
        <v/>
      </c>
      <c r="I122" s="11">
        <v>1</v>
      </c>
      <c r="J122" s="5"/>
      <c r="K122" s="20"/>
      <c r="L122" s="20"/>
      <c r="M122" s="20"/>
      <c r="N122" s="20"/>
    </row>
    <row r="123" spans="1:14" x14ac:dyDescent="0.3">
      <c r="A123" s="20"/>
      <c r="B123" s="20"/>
      <c r="C123" s="20"/>
      <c r="D123" s="20"/>
      <c r="E123" s="64"/>
      <c r="F123" s="10"/>
      <c r="G123" s="18" t="str">
        <f t="shared" si="18"/>
        <v/>
      </c>
      <c r="H123" s="18" t="str">
        <f t="shared" ref="H123:H132" si="19">IF(F123="","",VLOOKUP(F123,$A$2:$C$253,3,FALSE))</f>
        <v/>
      </c>
      <c r="I123" s="11">
        <v>2</v>
      </c>
      <c r="J123" s="5"/>
      <c r="K123" s="20"/>
      <c r="L123" s="20"/>
      <c r="M123" s="20"/>
      <c r="N123" s="20"/>
    </row>
    <row r="124" spans="1:14" x14ac:dyDescent="0.3">
      <c r="A124" s="20"/>
      <c r="B124" s="20"/>
      <c r="C124" s="20"/>
      <c r="D124" s="20"/>
      <c r="E124" s="64"/>
      <c r="F124" s="10"/>
      <c r="G124" s="18" t="str">
        <f t="shared" si="18"/>
        <v/>
      </c>
      <c r="H124" s="18" t="str">
        <f t="shared" si="19"/>
        <v/>
      </c>
      <c r="I124" s="11">
        <v>3</v>
      </c>
      <c r="J124" s="5"/>
      <c r="K124" s="20"/>
      <c r="L124" s="20"/>
      <c r="M124" s="20"/>
      <c r="N124" s="20"/>
    </row>
    <row r="125" spans="1:14" x14ac:dyDescent="0.3">
      <c r="A125" s="20"/>
      <c r="B125" s="20"/>
      <c r="C125" s="20"/>
      <c r="D125" s="20"/>
      <c r="E125" s="64"/>
      <c r="F125" s="10"/>
      <c r="G125" s="18" t="str">
        <f t="shared" si="18"/>
        <v/>
      </c>
      <c r="H125" s="18" t="str">
        <f t="shared" si="19"/>
        <v/>
      </c>
      <c r="I125" s="11">
        <v>4</v>
      </c>
      <c r="J125" s="5"/>
      <c r="K125" s="20"/>
      <c r="L125" s="20"/>
      <c r="M125" s="20"/>
      <c r="N125" s="20"/>
    </row>
    <row r="126" spans="1:14" x14ac:dyDescent="0.3">
      <c r="A126" s="20"/>
      <c r="B126" s="20"/>
      <c r="C126" s="20"/>
      <c r="D126" s="20"/>
      <c r="E126" s="64"/>
      <c r="F126" s="10"/>
      <c r="G126" s="18" t="str">
        <f t="shared" si="18"/>
        <v/>
      </c>
      <c r="H126" s="18" t="str">
        <f t="shared" si="19"/>
        <v/>
      </c>
      <c r="I126" s="11">
        <v>5</v>
      </c>
      <c r="J126" s="5"/>
      <c r="K126" s="20"/>
      <c r="L126" s="20"/>
      <c r="M126" s="20"/>
      <c r="N126" s="20"/>
    </row>
    <row r="127" spans="1:14" x14ac:dyDescent="0.3">
      <c r="A127" s="20"/>
      <c r="B127" s="20"/>
      <c r="C127" s="20"/>
      <c r="D127" s="20"/>
      <c r="E127" s="64"/>
      <c r="F127" s="10"/>
      <c r="G127" s="18" t="str">
        <f t="shared" si="18"/>
        <v/>
      </c>
      <c r="H127" s="18" t="str">
        <f t="shared" si="19"/>
        <v/>
      </c>
      <c r="I127" s="11">
        <v>6</v>
      </c>
      <c r="J127" s="5"/>
      <c r="K127" s="20"/>
      <c r="L127" s="20"/>
      <c r="M127" s="20"/>
      <c r="N127" s="20"/>
    </row>
    <row r="128" spans="1:14" x14ac:dyDescent="0.3">
      <c r="A128" s="20"/>
      <c r="B128" s="20"/>
      <c r="C128" s="20"/>
      <c r="D128" s="20"/>
      <c r="E128" s="64"/>
      <c r="F128" s="10"/>
      <c r="G128" s="18" t="str">
        <f t="shared" si="18"/>
        <v/>
      </c>
      <c r="H128" s="18" t="str">
        <f t="shared" si="19"/>
        <v/>
      </c>
      <c r="I128" s="11">
        <v>7</v>
      </c>
      <c r="J128" s="5"/>
      <c r="K128" s="20"/>
      <c r="L128" s="20"/>
      <c r="M128" s="20"/>
      <c r="N128" s="20"/>
    </row>
    <row r="129" spans="1:14" x14ac:dyDescent="0.3">
      <c r="A129" s="20"/>
      <c r="B129" s="20"/>
      <c r="C129" s="20"/>
      <c r="D129" s="20"/>
      <c r="E129" s="64"/>
      <c r="F129" s="10"/>
      <c r="G129" s="18" t="str">
        <f t="shared" si="18"/>
        <v/>
      </c>
      <c r="H129" s="18" t="str">
        <f t="shared" si="19"/>
        <v/>
      </c>
      <c r="I129" s="11">
        <v>8</v>
      </c>
      <c r="J129" s="5"/>
      <c r="K129" s="20"/>
      <c r="L129" s="20"/>
      <c r="M129" s="20"/>
      <c r="N129" s="20"/>
    </row>
    <row r="130" spans="1:14" ht="15" thickBot="1" x14ac:dyDescent="0.35">
      <c r="A130" s="20"/>
      <c r="B130" s="20"/>
      <c r="C130" s="20"/>
      <c r="D130" s="20"/>
      <c r="E130" s="64"/>
      <c r="F130" s="10"/>
      <c r="G130" s="18" t="str">
        <f t="shared" si="18"/>
        <v/>
      </c>
      <c r="H130" s="18" t="str">
        <f t="shared" si="19"/>
        <v/>
      </c>
      <c r="I130" s="11">
        <v>9</v>
      </c>
      <c r="J130" s="5"/>
      <c r="K130" s="20"/>
      <c r="L130" s="20"/>
      <c r="M130" s="20"/>
      <c r="N130" s="20"/>
    </row>
    <row r="131" spans="1:14" ht="18.600000000000001" thickBot="1" x14ac:dyDescent="0.4">
      <c r="A131" s="20"/>
      <c r="B131" s="20"/>
      <c r="C131" s="20"/>
      <c r="D131" s="20"/>
      <c r="E131" s="12" t="s">
        <v>6</v>
      </c>
      <c r="F131" s="13"/>
      <c r="G131" s="19" t="str">
        <f t="shared" si="18"/>
        <v/>
      </c>
      <c r="H131" s="19" t="str">
        <f t="shared" si="19"/>
        <v/>
      </c>
      <c r="I131" s="29">
        <f>SUM(H122:H130)</f>
        <v>0</v>
      </c>
      <c r="J131" s="33" t="str">
        <f>IF(I131&gt;24, "Límite superado. Revisa el equipo", "")</f>
        <v/>
      </c>
      <c r="K131" s="20"/>
      <c r="L131" s="20"/>
      <c r="M131" s="20"/>
      <c r="N131" s="20"/>
    </row>
    <row r="132" spans="1:14" ht="18" x14ac:dyDescent="0.35">
      <c r="A132" s="20"/>
      <c r="B132" s="20"/>
      <c r="C132" s="20"/>
      <c r="D132" s="20"/>
      <c r="E132" s="12" t="s">
        <v>7</v>
      </c>
      <c r="F132" s="13"/>
      <c r="G132" s="19" t="str">
        <f t="shared" si="18"/>
        <v/>
      </c>
      <c r="H132" s="19" t="str">
        <f t="shared" si="19"/>
        <v/>
      </c>
      <c r="I132" s="14" t="s">
        <v>5</v>
      </c>
      <c r="J132" s="34" t="str">
        <f>IF(AND(ISNUMBER(H131),H131&gt;1),"El reserva elegido no es correcto. Cámbialo","")&amp;IF(AND(ISNUMBER(H132),H132&gt;1),"El reserva elegido no es correcto. Cámbialo","")</f>
        <v/>
      </c>
      <c r="K132" s="20"/>
      <c r="L132" s="20"/>
      <c r="M132" s="20"/>
      <c r="N132" s="20"/>
    </row>
    <row r="133" spans="1:14" ht="15.6" x14ac:dyDescent="0.35">
      <c r="A133" s="20"/>
      <c r="B133" s="20"/>
      <c r="C133" s="20"/>
      <c r="D133" s="20"/>
      <c r="E133" s="21">
        <v>11</v>
      </c>
      <c r="F133" s="8" t="s">
        <v>4</v>
      </c>
      <c r="G133" s="8"/>
      <c r="H133" s="9" t="s">
        <v>3</v>
      </c>
      <c r="I133" s="6"/>
      <c r="J133" s="26" t="str">
        <f>IF(I143&lt;24, "Completa tu equipo hasta los 24 puntos", "")</f>
        <v>Completa tu equipo hasta los 24 puntos</v>
      </c>
      <c r="K133" s="20"/>
      <c r="L133" s="20"/>
      <c r="M133" s="20"/>
      <c r="N133" s="20"/>
    </row>
    <row r="134" spans="1:14" x14ac:dyDescent="0.3">
      <c r="A134" s="20"/>
      <c r="B134" s="20"/>
      <c r="C134" s="20"/>
      <c r="D134" s="20"/>
      <c r="E134" s="64" t="s">
        <v>8</v>
      </c>
      <c r="F134" s="10"/>
      <c r="G134" s="18" t="str">
        <f t="shared" ref="G134:G144" si="20">IF(F134="","",VLOOKUP(F134,$A$2:$C$253,2,FALSE))</f>
        <v/>
      </c>
      <c r="H134" s="18" t="str">
        <f>IF(F134="","",VLOOKUP(F134,$A$2:$C$169,3,FALSE))</f>
        <v/>
      </c>
      <c r="I134" s="11">
        <v>1</v>
      </c>
      <c r="J134" s="5"/>
      <c r="K134" s="20"/>
      <c r="L134" s="20"/>
      <c r="M134" s="20"/>
      <c r="N134" s="20"/>
    </row>
    <row r="135" spans="1:14" x14ac:dyDescent="0.3">
      <c r="A135" s="20"/>
      <c r="B135" s="20"/>
      <c r="C135" s="20"/>
      <c r="D135" s="20"/>
      <c r="E135" s="64"/>
      <c r="F135" s="10"/>
      <c r="G135" s="18" t="str">
        <f t="shared" si="20"/>
        <v/>
      </c>
      <c r="H135" s="18" t="str">
        <f t="shared" ref="H135:H144" si="21">IF(F135="","",VLOOKUP(F135,$A$2:$C$253,3,FALSE))</f>
        <v/>
      </c>
      <c r="I135" s="11">
        <v>2</v>
      </c>
      <c r="J135" s="5"/>
      <c r="K135" s="20"/>
      <c r="L135" s="20"/>
      <c r="M135" s="20"/>
      <c r="N135" s="20"/>
    </row>
    <row r="136" spans="1:14" x14ac:dyDescent="0.3">
      <c r="A136" s="20"/>
      <c r="B136" s="20"/>
      <c r="C136" s="20"/>
      <c r="D136" s="20"/>
      <c r="E136" s="64"/>
      <c r="F136" s="10"/>
      <c r="G136" s="18" t="str">
        <f t="shared" si="20"/>
        <v/>
      </c>
      <c r="H136" s="18" t="str">
        <f t="shared" si="21"/>
        <v/>
      </c>
      <c r="I136" s="11">
        <v>3</v>
      </c>
      <c r="J136" s="5"/>
      <c r="K136" s="20"/>
      <c r="L136" s="20"/>
      <c r="M136" s="20"/>
      <c r="N136" s="20"/>
    </row>
    <row r="137" spans="1:14" x14ac:dyDescent="0.3">
      <c r="A137" s="20"/>
      <c r="B137" s="20"/>
      <c r="C137" s="20"/>
      <c r="D137" s="20"/>
      <c r="E137" s="64"/>
      <c r="F137" s="10"/>
      <c r="G137" s="18" t="str">
        <f t="shared" si="20"/>
        <v/>
      </c>
      <c r="H137" s="18" t="str">
        <f t="shared" si="21"/>
        <v/>
      </c>
      <c r="I137" s="11">
        <v>4</v>
      </c>
      <c r="J137" s="5"/>
      <c r="K137" s="20"/>
      <c r="L137" s="20"/>
      <c r="M137" s="20"/>
      <c r="N137" s="20"/>
    </row>
    <row r="138" spans="1:14" x14ac:dyDescent="0.3">
      <c r="A138" s="20"/>
      <c r="B138" s="20"/>
      <c r="C138" s="20"/>
      <c r="D138" s="20"/>
      <c r="E138" s="64"/>
      <c r="F138" s="10"/>
      <c r="G138" s="18" t="str">
        <f t="shared" si="20"/>
        <v/>
      </c>
      <c r="H138" s="18" t="str">
        <f t="shared" si="21"/>
        <v/>
      </c>
      <c r="I138" s="11">
        <v>5</v>
      </c>
      <c r="J138" s="5"/>
      <c r="K138" s="20"/>
      <c r="L138" s="20"/>
      <c r="M138" s="20"/>
      <c r="N138" s="20"/>
    </row>
    <row r="139" spans="1:14" x14ac:dyDescent="0.3">
      <c r="A139" s="20"/>
      <c r="B139" s="20"/>
      <c r="C139" s="20"/>
      <c r="D139" s="20"/>
      <c r="E139" s="64"/>
      <c r="F139" s="10"/>
      <c r="G139" s="18" t="str">
        <f t="shared" si="20"/>
        <v/>
      </c>
      <c r="H139" s="18" t="str">
        <f t="shared" si="21"/>
        <v/>
      </c>
      <c r="I139" s="11">
        <v>6</v>
      </c>
      <c r="J139" s="5"/>
      <c r="K139" s="20"/>
      <c r="L139" s="20"/>
      <c r="M139" s="20"/>
      <c r="N139" s="20"/>
    </row>
    <row r="140" spans="1:14" x14ac:dyDescent="0.3">
      <c r="A140" s="20"/>
      <c r="B140" s="20"/>
      <c r="C140" s="20"/>
      <c r="D140" s="20"/>
      <c r="E140" s="64"/>
      <c r="F140" s="10"/>
      <c r="G140" s="18" t="str">
        <f t="shared" si="20"/>
        <v/>
      </c>
      <c r="H140" s="18" t="str">
        <f t="shared" si="21"/>
        <v/>
      </c>
      <c r="I140" s="11">
        <v>7</v>
      </c>
      <c r="J140" s="5"/>
      <c r="K140" s="20"/>
      <c r="L140" s="20"/>
      <c r="M140" s="20"/>
      <c r="N140" s="20"/>
    </row>
    <row r="141" spans="1:14" x14ac:dyDescent="0.3">
      <c r="A141" s="20"/>
      <c r="B141" s="20"/>
      <c r="C141" s="20"/>
      <c r="D141" s="20"/>
      <c r="E141" s="64"/>
      <c r="F141" s="10"/>
      <c r="G141" s="18" t="str">
        <f t="shared" si="20"/>
        <v/>
      </c>
      <c r="H141" s="18" t="str">
        <f t="shared" si="21"/>
        <v/>
      </c>
      <c r="I141" s="11">
        <v>8</v>
      </c>
      <c r="J141" s="5"/>
      <c r="K141" s="20"/>
      <c r="L141" s="20"/>
      <c r="M141" s="20"/>
      <c r="N141" s="20"/>
    </row>
    <row r="142" spans="1:14" ht="15" thickBot="1" x14ac:dyDescent="0.35">
      <c r="A142" s="20"/>
      <c r="B142" s="20"/>
      <c r="C142" s="20"/>
      <c r="D142" s="20"/>
      <c r="E142" s="64"/>
      <c r="F142" s="10"/>
      <c r="G142" s="18" t="str">
        <f t="shared" si="20"/>
        <v/>
      </c>
      <c r="H142" s="18" t="str">
        <f t="shared" si="21"/>
        <v/>
      </c>
      <c r="I142" s="11">
        <v>9</v>
      </c>
      <c r="J142" s="5"/>
      <c r="K142" s="20"/>
      <c r="L142" s="20"/>
      <c r="M142" s="20"/>
      <c r="N142" s="20"/>
    </row>
    <row r="143" spans="1:14" ht="18.600000000000001" thickBot="1" x14ac:dyDescent="0.4">
      <c r="A143" s="20"/>
      <c r="B143" s="20"/>
      <c r="C143" s="20"/>
      <c r="D143" s="20"/>
      <c r="E143" s="12" t="s">
        <v>6</v>
      </c>
      <c r="F143" s="13"/>
      <c r="G143" s="19" t="str">
        <f t="shared" si="20"/>
        <v/>
      </c>
      <c r="H143" s="19" t="str">
        <f t="shared" si="21"/>
        <v/>
      </c>
      <c r="I143" s="28">
        <f>SUM(H134:H142)</f>
        <v>0</v>
      </c>
      <c r="J143" s="33" t="str">
        <f>IF(I143&gt;24, "Límite superado. Revisa el equipo", "")</f>
        <v/>
      </c>
      <c r="K143" s="20"/>
      <c r="L143" s="20"/>
      <c r="M143" s="20"/>
      <c r="N143" s="20"/>
    </row>
    <row r="144" spans="1:14" ht="18" x14ac:dyDescent="0.35">
      <c r="A144" s="20"/>
      <c r="B144" s="20"/>
      <c r="C144" s="20"/>
      <c r="D144" s="20"/>
      <c r="E144" s="12" t="s">
        <v>7</v>
      </c>
      <c r="F144" s="13"/>
      <c r="G144" s="19" t="str">
        <f t="shared" si="20"/>
        <v/>
      </c>
      <c r="H144" s="19" t="str">
        <f t="shared" si="21"/>
        <v/>
      </c>
      <c r="I144" s="14" t="s">
        <v>5</v>
      </c>
      <c r="J144" s="34" t="str">
        <f>IF(AND(ISNUMBER(H143),H143&gt;1),"El reserva elegido no es correcto. Cámbialo","")&amp;IF(AND(ISNUMBER(H144),H144&gt;1),"El reserva elegido no es correcto. Cámbialo","")</f>
        <v/>
      </c>
      <c r="K144" s="20"/>
      <c r="L144" s="20"/>
      <c r="M144" s="20"/>
      <c r="N144" s="20"/>
    </row>
    <row r="145" spans="1:14" ht="15.6" x14ac:dyDescent="0.35">
      <c r="A145" s="20"/>
      <c r="B145" s="20"/>
      <c r="C145" s="20"/>
      <c r="D145" s="20"/>
      <c r="E145" s="21">
        <v>12</v>
      </c>
      <c r="F145" s="8" t="s">
        <v>4</v>
      </c>
      <c r="G145" s="8"/>
      <c r="H145" s="9" t="s">
        <v>3</v>
      </c>
      <c r="I145" s="6"/>
      <c r="J145" s="26" t="str">
        <f>IF(I155&lt;24, "Completa tu equipo hasta los 24 puntos", "")</f>
        <v>Completa tu equipo hasta los 24 puntos</v>
      </c>
      <c r="K145" s="20"/>
      <c r="L145" s="20"/>
      <c r="M145" s="20"/>
      <c r="N145" s="20"/>
    </row>
    <row r="146" spans="1:14" x14ac:dyDescent="0.3">
      <c r="A146" s="20"/>
      <c r="B146" s="20"/>
      <c r="C146" s="20"/>
      <c r="D146" s="20"/>
      <c r="E146" s="64" t="s">
        <v>8</v>
      </c>
      <c r="F146" s="10"/>
      <c r="G146" s="18" t="str">
        <f t="shared" ref="G146:G156" si="22">IF(F146="","",VLOOKUP(F146,$A$2:$C$253,2,FALSE))</f>
        <v/>
      </c>
      <c r="H146" s="18" t="str">
        <f>IF(F146="","",VLOOKUP(F146,$A$2:$C$169,3,FALSE))</f>
        <v/>
      </c>
      <c r="I146" s="11">
        <v>1</v>
      </c>
      <c r="J146" s="5"/>
      <c r="K146" s="20"/>
      <c r="L146" s="20"/>
      <c r="M146" s="20"/>
      <c r="N146" s="20"/>
    </row>
    <row r="147" spans="1:14" x14ac:dyDescent="0.3">
      <c r="A147" s="20"/>
      <c r="B147" s="20"/>
      <c r="C147" s="20"/>
      <c r="D147" s="20"/>
      <c r="E147" s="64"/>
      <c r="F147" s="10"/>
      <c r="G147" s="18" t="str">
        <f t="shared" si="22"/>
        <v/>
      </c>
      <c r="H147" s="18" t="str">
        <f t="shared" ref="H147:H156" si="23">IF(F147="","",VLOOKUP(F147,$A$2:$C$253,3,FALSE))</f>
        <v/>
      </c>
      <c r="I147" s="11">
        <v>2</v>
      </c>
      <c r="J147" s="5"/>
      <c r="K147" s="20"/>
      <c r="L147" s="20"/>
      <c r="M147" s="20"/>
      <c r="N147" s="20"/>
    </row>
    <row r="148" spans="1:14" x14ac:dyDescent="0.3">
      <c r="A148" s="20"/>
      <c r="B148" s="20"/>
      <c r="C148" s="20"/>
      <c r="D148" s="20"/>
      <c r="E148" s="64"/>
      <c r="F148" s="10"/>
      <c r="G148" s="18" t="str">
        <f t="shared" si="22"/>
        <v/>
      </c>
      <c r="H148" s="18" t="str">
        <f t="shared" si="23"/>
        <v/>
      </c>
      <c r="I148" s="11">
        <v>3</v>
      </c>
      <c r="J148" s="5"/>
      <c r="K148" s="20"/>
      <c r="L148" s="20"/>
      <c r="M148" s="20"/>
      <c r="N148" s="20"/>
    </row>
    <row r="149" spans="1:14" x14ac:dyDescent="0.3">
      <c r="A149" s="20"/>
      <c r="B149" s="20"/>
      <c r="C149" s="20"/>
      <c r="D149" s="20"/>
      <c r="E149" s="64"/>
      <c r="F149" s="10"/>
      <c r="G149" s="18" t="str">
        <f t="shared" si="22"/>
        <v/>
      </c>
      <c r="H149" s="18" t="str">
        <f t="shared" si="23"/>
        <v/>
      </c>
      <c r="I149" s="11">
        <v>4</v>
      </c>
      <c r="J149" s="5"/>
      <c r="K149" s="20"/>
      <c r="L149" s="20"/>
      <c r="M149" s="20"/>
      <c r="N149" s="20"/>
    </row>
    <row r="150" spans="1:14" x14ac:dyDescent="0.3">
      <c r="A150" s="20"/>
      <c r="B150" s="20"/>
      <c r="C150" s="20"/>
      <c r="D150" s="20"/>
      <c r="E150" s="64"/>
      <c r="F150" s="10"/>
      <c r="G150" s="18" t="str">
        <f t="shared" si="22"/>
        <v/>
      </c>
      <c r="H150" s="18" t="str">
        <f t="shared" si="23"/>
        <v/>
      </c>
      <c r="I150" s="11">
        <v>5</v>
      </c>
      <c r="J150" s="5"/>
      <c r="K150" s="20"/>
      <c r="L150" s="20"/>
      <c r="M150" s="20"/>
      <c r="N150" s="20"/>
    </row>
    <row r="151" spans="1:14" x14ac:dyDescent="0.3">
      <c r="A151" s="20"/>
      <c r="B151" s="20"/>
      <c r="C151" s="20"/>
      <c r="D151" s="20"/>
      <c r="E151" s="64"/>
      <c r="F151" s="10"/>
      <c r="G151" s="18" t="str">
        <f t="shared" si="22"/>
        <v/>
      </c>
      <c r="H151" s="18" t="str">
        <f t="shared" si="23"/>
        <v/>
      </c>
      <c r="I151" s="11">
        <v>6</v>
      </c>
      <c r="J151" s="5"/>
      <c r="K151" s="20"/>
      <c r="L151" s="20"/>
      <c r="M151" s="20"/>
      <c r="N151" s="20"/>
    </row>
    <row r="152" spans="1:14" x14ac:dyDescent="0.3">
      <c r="A152" s="20"/>
      <c r="B152" s="20"/>
      <c r="C152" s="20"/>
      <c r="D152" s="20"/>
      <c r="E152" s="64"/>
      <c r="F152" s="10"/>
      <c r="G152" s="18" t="str">
        <f t="shared" si="22"/>
        <v/>
      </c>
      <c r="H152" s="18" t="str">
        <f t="shared" si="23"/>
        <v/>
      </c>
      <c r="I152" s="11">
        <v>7</v>
      </c>
      <c r="J152" s="5"/>
      <c r="K152" s="20"/>
      <c r="L152" s="20"/>
      <c r="M152" s="20"/>
      <c r="N152" s="20"/>
    </row>
    <row r="153" spans="1:14" x14ac:dyDescent="0.3">
      <c r="A153" s="20"/>
      <c r="B153" s="20"/>
      <c r="C153" s="20"/>
      <c r="D153" s="20"/>
      <c r="E153" s="64"/>
      <c r="F153" s="10"/>
      <c r="G153" s="18" t="str">
        <f t="shared" si="22"/>
        <v/>
      </c>
      <c r="H153" s="18" t="str">
        <f t="shared" si="23"/>
        <v/>
      </c>
      <c r="I153" s="11">
        <v>8</v>
      </c>
      <c r="J153" s="5"/>
      <c r="K153" s="20"/>
      <c r="L153" s="20"/>
      <c r="M153" s="20"/>
      <c r="N153" s="20"/>
    </row>
    <row r="154" spans="1:14" ht="15" thickBot="1" x14ac:dyDescent="0.35">
      <c r="A154" s="20"/>
      <c r="B154" s="20"/>
      <c r="C154" s="20"/>
      <c r="D154" s="20"/>
      <c r="E154" s="64"/>
      <c r="F154" s="10"/>
      <c r="G154" s="18" t="str">
        <f t="shared" si="22"/>
        <v/>
      </c>
      <c r="H154" s="18" t="str">
        <f t="shared" si="23"/>
        <v/>
      </c>
      <c r="I154" s="11">
        <v>9</v>
      </c>
      <c r="J154" s="5"/>
      <c r="K154" s="20"/>
      <c r="L154" s="20"/>
      <c r="M154" s="20"/>
      <c r="N154" s="20"/>
    </row>
    <row r="155" spans="1:14" ht="18.600000000000001" thickBot="1" x14ac:dyDescent="0.4">
      <c r="A155" s="20"/>
      <c r="B155" s="20"/>
      <c r="C155" s="20"/>
      <c r="D155" s="20"/>
      <c r="E155" s="12" t="s">
        <v>6</v>
      </c>
      <c r="F155" s="13"/>
      <c r="G155" s="19" t="str">
        <f t="shared" si="22"/>
        <v/>
      </c>
      <c r="H155" s="19" t="str">
        <f t="shared" si="23"/>
        <v/>
      </c>
      <c r="I155" s="28">
        <f>SUM(H146:H154)</f>
        <v>0</v>
      </c>
      <c r="J155" s="33" t="str">
        <f>IF(I155&gt;24, "Límite superado. Revisa el equipo", "")</f>
        <v/>
      </c>
      <c r="K155" s="20"/>
      <c r="L155" s="20"/>
      <c r="M155" s="20"/>
      <c r="N155" s="20"/>
    </row>
    <row r="156" spans="1:14" ht="18" x14ac:dyDescent="0.35">
      <c r="A156" s="20"/>
      <c r="B156" s="20"/>
      <c r="C156" s="20"/>
      <c r="D156" s="20"/>
      <c r="E156" s="12" t="s">
        <v>7</v>
      </c>
      <c r="F156" s="13"/>
      <c r="G156" s="19" t="str">
        <f t="shared" si="22"/>
        <v/>
      </c>
      <c r="H156" s="19" t="str">
        <f t="shared" si="23"/>
        <v/>
      </c>
      <c r="I156" s="14" t="s">
        <v>5</v>
      </c>
      <c r="J156" s="34" t="str">
        <f>IF(AND(ISNUMBER(H155),H155&gt;1),"El reserva elegido no es correcto. Cámbialo","")&amp;IF(AND(ISNUMBER(H156),H156&gt;1),"El reserva elegido no es correcto. Cámbialo","")</f>
        <v/>
      </c>
      <c r="K156" s="20"/>
      <c r="L156" s="20"/>
      <c r="M156" s="20"/>
      <c r="N156" s="20"/>
    </row>
    <row r="157" spans="1:14" ht="15.6" x14ac:dyDescent="0.35">
      <c r="A157" s="20"/>
      <c r="B157" s="20"/>
      <c r="C157" s="20"/>
      <c r="D157" s="20"/>
      <c r="E157" s="21">
        <v>13</v>
      </c>
      <c r="F157" s="8" t="s">
        <v>4</v>
      </c>
      <c r="G157" s="8"/>
      <c r="H157" s="9" t="s">
        <v>3</v>
      </c>
      <c r="I157" s="6"/>
      <c r="J157" s="26" t="str">
        <f>IF(I167&lt;24, "Completa tu equipo hasta los 24 puntos", "")</f>
        <v>Completa tu equipo hasta los 24 puntos</v>
      </c>
      <c r="K157" s="20"/>
      <c r="L157" s="20"/>
      <c r="M157" s="20"/>
      <c r="N157" s="20"/>
    </row>
    <row r="158" spans="1:14" x14ac:dyDescent="0.3">
      <c r="A158" s="20"/>
      <c r="B158" s="20"/>
      <c r="C158" s="20"/>
      <c r="D158" s="20"/>
      <c r="E158" s="64" t="s">
        <v>8</v>
      </c>
      <c r="F158" s="10"/>
      <c r="G158" s="18" t="str">
        <f t="shared" ref="G158:G168" si="24">IF(F158="","",VLOOKUP(F158,$A$2:$C$253,2,FALSE))</f>
        <v/>
      </c>
      <c r="H158" s="18" t="str">
        <f>IF(F158="","",VLOOKUP(F158,$A$2:$C$169,3,FALSE))</f>
        <v/>
      </c>
      <c r="I158" s="11">
        <v>1</v>
      </c>
      <c r="J158" s="5"/>
      <c r="K158" s="20"/>
      <c r="L158" s="20"/>
      <c r="M158" s="20"/>
      <c r="N158" s="20"/>
    </row>
    <row r="159" spans="1:14" x14ac:dyDescent="0.3">
      <c r="A159" s="20"/>
      <c r="B159" s="20"/>
      <c r="C159" s="20"/>
      <c r="D159" s="20"/>
      <c r="E159" s="64"/>
      <c r="F159" s="10"/>
      <c r="G159" s="18" t="str">
        <f t="shared" si="24"/>
        <v/>
      </c>
      <c r="H159" s="18" t="str">
        <f t="shared" ref="H159:H168" si="25">IF(F159="","",VLOOKUP(F159,$A$2:$C$253,3,FALSE))</f>
        <v/>
      </c>
      <c r="I159" s="11">
        <v>2</v>
      </c>
      <c r="J159" s="5"/>
      <c r="K159" s="20"/>
      <c r="L159" s="20"/>
      <c r="M159" s="20"/>
      <c r="N159" s="20"/>
    </row>
    <row r="160" spans="1:14" x14ac:dyDescent="0.3">
      <c r="A160" s="20"/>
      <c r="B160" s="20"/>
      <c r="C160" s="20"/>
      <c r="D160" s="20"/>
      <c r="E160" s="64"/>
      <c r="F160" s="10"/>
      <c r="G160" s="18" t="str">
        <f t="shared" si="24"/>
        <v/>
      </c>
      <c r="H160" s="18" t="str">
        <f t="shared" si="25"/>
        <v/>
      </c>
      <c r="I160" s="11">
        <v>3</v>
      </c>
      <c r="J160" s="5"/>
      <c r="K160" s="20"/>
      <c r="L160" s="20"/>
      <c r="M160" s="20"/>
      <c r="N160" s="20"/>
    </row>
    <row r="161" spans="1:14" x14ac:dyDescent="0.3">
      <c r="A161" s="20"/>
      <c r="B161" s="20"/>
      <c r="C161" s="20"/>
      <c r="D161" s="20"/>
      <c r="E161" s="64"/>
      <c r="F161" s="10"/>
      <c r="G161" s="18" t="str">
        <f t="shared" si="24"/>
        <v/>
      </c>
      <c r="H161" s="18" t="str">
        <f t="shared" si="25"/>
        <v/>
      </c>
      <c r="I161" s="11">
        <v>4</v>
      </c>
      <c r="J161" s="5"/>
      <c r="K161" s="20"/>
      <c r="L161" s="20"/>
      <c r="M161" s="20"/>
      <c r="N161" s="20"/>
    </row>
    <row r="162" spans="1:14" x14ac:dyDescent="0.3">
      <c r="A162" s="20"/>
      <c r="B162" s="20"/>
      <c r="C162" s="20"/>
      <c r="D162" s="20"/>
      <c r="E162" s="64"/>
      <c r="F162" s="10"/>
      <c r="G162" s="18" t="str">
        <f t="shared" si="24"/>
        <v/>
      </c>
      <c r="H162" s="18" t="str">
        <f t="shared" si="25"/>
        <v/>
      </c>
      <c r="I162" s="11">
        <v>5</v>
      </c>
      <c r="J162" s="5"/>
      <c r="K162" s="20"/>
      <c r="L162" s="20"/>
      <c r="M162" s="20"/>
      <c r="N162" s="20"/>
    </row>
    <row r="163" spans="1:14" x14ac:dyDescent="0.3">
      <c r="A163" s="20"/>
      <c r="B163" s="20"/>
      <c r="C163" s="20"/>
      <c r="D163" s="20"/>
      <c r="E163" s="64"/>
      <c r="F163" s="10"/>
      <c r="G163" s="18" t="str">
        <f t="shared" si="24"/>
        <v/>
      </c>
      <c r="H163" s="18" t="str">
        <f t="shared" si="25"/>
        <v/>
      </c>
      <c r="I163" s="11">
        <v>6</v>
      </c>
      <c r="J163" s="5"/>
      <c r="K163" s="20"/>
      <c r="L163" s="20"/>
      <c r="M163" s="20"/>
      <c r="N163" s="20"/>
    </row>
    <row r="164" spans="1:14" x14ac:dyDescent="0.3">
      <c r="A164" s="20"/>
      <c r="B164" s="20"/>
      <c r="C164" s="20"/>
      <c r="D164" s="20"/>
      <c r="E164" s="64"/>
      <c r="F164" s="10"/>
      <c r="G164" s="18" t="str">
        <f t="shared" si="24"/>
        <v/>
      </c>
      <c r="H164" s="18" t="str">
        <f t="shared" si="25"/>
        <v/>
      </c>
      <c r="I164" s="11">
        <v>7</v>
      </c>
      <c r="J164" s="5"/>
      <c r="K164" s="20"/>
      <c r="L164" s="20"/>
      <c r="M164" s="20"/>
      <c r="N164" s="20"/>
    </row>
    <row r="165" spans="1:14" x14ac:dyDescent="0.3">
      <c r="A165" s="20"/>
      <c r="B165" s="20"/>
      <c r="C165" s="20"/>
      <c r="D165" s="20"/>
      <c r="E165" s="64"/>
      <c r="F165" s="10"/>
      <c r="G165" s="18" t="str">
        <f t="shared" si="24"/>
        <v/>
      </c>
      <c r="H165" s="18" t="str">
        <f t="shared" si="25"/>
        <v/>
      </c>
      <c r="I165" s="11">
        <v>8</v>
      </c>
      <c r="J165" s="5"/>
      <c r="K165" s="20"/>
      <c r="L165" s="20"/>
      <c r="M165" s="20"/>
      <c r="N165" s="20"/>
    </row>
    <row r="166" spans="1:14" ht="15" thickBot="1" x14ac:dyDescent="0.35">
      <c r="A166" s="20"/>
      <c r="B166" s="20"/>
      <c r="C166" s="20"/>
      <c r="D166" s="20"/>
      <c r="E166" s="64"/>
      <c r="F166" s="10"/>
      <c r="G166" s="18" t="str">
        <f t="shared" si="24"/>
        <v/>
      </c>
      <c r="H166" s="18" t="str">
        <f t="shared" si="25"/>
        <v/>
      </c>
      <c r="I166" s="11">
        <v>9</v>
      </c>
      <c r="J166" s="5"/>
      <c r="K166" s="20"/>
      <c r="L166" s="20"/>
      <c r="M166" s="20"/>
      <c r="N166" s="20"/>
    </row>
    <row r="167" spans="1:14" ht="18.600000000000001" thickBot="1" x14ac:dyDescent="0.4">
      <c r="A167" s="20"/>
      <c r="B167" s="20"/>
      <c r="C167" s="20"/>
      <c r="D167" s="20"/>
      <c r="E167" s="12" t="s">
        <v>6</v>
      </c>
      <c r="F167" s="13"/>
      <c r="G167" s="19" t="str">
        <f t="shared" si="24"/>
        <v/>
      </c>
      <c r="H167" s="19" t="str">
        <f t="shared" si="25"/>
        <v/>
      </c>
      <c r="I167" s="28">
        <f>SUM(H158:H166)</f>
        <v>0</v>
      </c>
      <c r="J167" s="33" t="str">
        <f>IF(I167&gt;24, "Límite superado. Revisa el equipo", "")</f>
        <v/>
      </c>
      <c r="K167" s="20"/>
      <c r="L167" s="20"/>
      <c r="M167" s="20"/>
      <c r="N167" s="20"/>
    </row>
    <row r="168" spans="1:14" ht="18" x14ac:dyDescent="0.35">
      <c r="A168" s="20"/>
      <c r="B168" s="20"/>
      <c r="C168" s="20"/>
      <c r="D168" s="20"/>
      <c r="E168" s="12" t="s">
        <v>7</v>
      </c>
      <c r="F168" s="13"/>
      <c r="G168" s="19" t="str">
        <f t="shared" si="24"/>
        <v/>
      </c>
      <c r="H168" s="19" t="str">
        <f t="shared" si="25"/>
        <v/>
      </c>
      <c r="I168" s="14" t="s">
        <v>5</v>
      </c>
      <c r="J168" s="34" t="str">
        <f>IF(AND(ISNUMBER(H167),H167&gt;1),"El reserva elegido no es correcto. Cámbialo","")&amp;IF(AND(ISNUMBER(H168),H168&gt;1),"El reserva elegido no es correcto. Cámbialo","")</f>
        <v/>
      </c>
      <c r="K168" s="20"/>
      <c r="L168" s="20"/>
      <c r="M168" s="20"/>
      <c r="N168" s="20"/>
    </row>
    <row r="169" spans="1:14" ht="15.6" x14ac:dyDescent="0.35">
      <c r="A169" s="20"/>
      <c r="B169" s="20"/>
      <c r="C169" s="20"/>
      <c r="D169" s="20"/>
      <c r="E169" s="21">
        <v>14</v>
      </c>
      <c r="F169" s="8" t="s">
        <v>4</v>
      </c>
      <c r="G169" s="8"/>
      <c r="H169" s="9" t="s">
        <v>3</v>
      </c>
      <c r="I169" s="6"/>
      <c r="J169" s="26" t="str">
        <f>IF(I179&lt;24, "Completa tu equipo hasta los 24 puntos", "")</f>
        <v>Completa tu equipo hasta los 24 puntos</v>
      </c>
      <c r="K169" s="20"/>
      <c r="L169" s="20"/>
      <c r="M169" s="20"/>
      <c r="N169" s="20"/>
    </row>
    <row r="170" spans="1:14" x14ac:dyDescent="0.3">
      <c r="A170" s="20"/>
      <c r="B170" s="20"/>
      <c r="C170" s="20"/>
      <c r="D170" s="20"/>
      <c r="E170" s="64" t="s">
        <v>8</v>
      </c>
      <c r="F170" s="10"/>
      <c r="G170" s="18" t="str">
        <f t="shared" ref="G170:G180" si="26">IF(F170="","",VLOOKUP(F170,$A$2:$C$253,2,FALSE))</f>
        <v/>
      </c>
      <c r="H170" s="18" t="str">
        <f>IF(F170="","",VLOOKUP(F170,$A$2:$C$169,3,FALSE))</f>
        <v/>
      </c>
      <c r="I170" s="11">
        <v>1</v>
      </c>
      <c r="J170" s="5"/>
      <c r="K170" s="20"/>
      <c r="L170" s="20"/>
      <c r="M170" s="20"/>
      <c r="N170" s="20"/>
    </row>
    <row r="171" spans="1:14" x14ac:dyDescent="0.3">
      <c r="A171" s="20"/>
      <c r="B171" s="20"/>
      <c r="C171" s="20"/>
      <c r="D171" s="20"/>
      <c r="E171" s="64"/>
      <c r="F171" s="10"/>
      <c r="G171" s="18" t="str">
        <f t="shared" si="26"/>
        <v/>
      </c>
      <c r="H171" s="18" t="str">
        <f t="shared" ref="H171:H180" si="27">IF(F171="","",VLOOKUP(F171,$A$2:$C$253,3,FALSE))</f>
        <v/>
      </c>
      <c r="I171" s="11">
        <v>2</v>
      </c>
      <c r="J171" s="5"/>
      <c r="K171" s="20"/>
      <c r="L171" s="20"/>
      <c r="M171" s="20"/>
      <c r="N171" s="20"/>
    </row>
    <row r="172" spans="1:14" x14ac:dyDescent="0.3">
      <c r="A172" s="20"/>
      <c r="B172" s="20"/>
      <c r="C172" s="20"/>
      <c r="D172" s="20"/>
      <c r="E172" s="64"/>
      <c r="F172" s="10"/>
      <c r="G172" s="18" t="str">
        <f t="shared" si="26"/>
        <v/>
      </c>
      <c r="H172" s="18" t="str">
        <f t="shared" si="27"/>
        <v/>
      </c>
      <c r="I172" s="11">
        <v>3</v>
      </c>
      <c r="J172" s="5"/>
      <c r="K172" s="20"/>
      <c r="L172" s="20"/>
      <c r="M172" s="20"/>
      <c r="N172" s="20"/>
    </row>
    <row r="173" spans="1:14" x14ac:dyDescent="0.3">
      <c r="A173" s="20"/>
      <c r="B173" s="20"/>
      <c r="C173" s="20"/>
      <c r="D173" s="20"/>
      <c r="E173" s="64"/>
      <c r="F173" s="10"/>
      <c r="G173" s="18" t="str">
        <f t="shared" si="26"/>
        <v/>
      </c>
      <c r="H173" s="18" t="str">
        <f t="shared" si="27"/>
        <v/>
      </c>
      <c r="I173" s="11">
        <v>4</v>
      </c>
      <c r="J173" s="5"/>
      <c r="K173" s="20"/>
      <c r="L173" s="20"/>
      <c r="M173" s="20"/>
      <c r="N173" s="20"/>
    </row>
    <row r="174" spans="1:14" x14ac:dyDescent="0.3">
      <c r="A174" s="20"/>
      <c r="B174" s="20"/>
      <c r="C174" s="20"/>
      <c r="D174" s="20"/>
      <c r="E174" s="64"/>
      <c r="F174" s="10"/>
      <c r="G174" s="18" t="str">
        <f t="shared" si="26"/>
        <v/>
      </c>
      <c r="H174" s="18" t="str">
        <f t="shared" si="27"/>
        <v/>
      </c>
      <c r="I174" s="11">
        <v>5</v>
      </c>
      <c r="J174" s="5"/>
      <c r="K174" s="20"/>
      <c r="L174" s="20"/>
      <c r="M174" s="20"/>
      <c r="N174" s="20"/>
    </row>
    <row r="175" spans="1:14" x14ac:dyDescent="0.3">
      <c r="A175" s="20"/>
      <c r="B175" s="20"/>
      <c r="C175" s="20"/>
      <c r="D175" s="20"/>
      <c r="E175" s="64"/>
      <c r="F175" s="10"/>
      <c r="G175" s="18" t="str">
        <f t="shared" si="26"/>
        <v/>
      </c>
      <c r="H175" s="18" t="str">
        <f t="shared" si="27"/>
        <v/>
      </c>
      <c r="I175" s="11">
        <v>6</v>
      </c>
      <c r="J175" s="5"/>
      <c r="K175" s="20"/>
      <c r="L175" s="20"/>
      <c r="M175" s="20"/>
      <c r="N175" s="20"/>
    </row>
    <row r="176" spans="1:14" x14ac:dyDescent="0.3">
      <c r="A176" s="20"/>
      <c r="B176" s="20"/>
      <c r="C176" s="20"/>
      <c r="D176" s="20"/>
      <c r="E176" s="64"/>
      <c r="F176" s="10"/>
      <c r="G176" s="18" t="str">
        <f t="shared" si="26"/>
        <v/>
      </c>
      <c r="H176" s="18" t="str">
        <f t="shared" si="27"/>
        <v/>
      </c>
      <c r="I176" s="11">
        <v>7</v>
      </c>
      <c r="J176" s="5"/>
      <c r="K176" s="20"/>
      <c r="L176" s="20"/>
      <c r="M176" s="20"/>
      <c r="N176" s="20"/>
    </row>
    <row r="177" spans="1:14" x14ac:dyDescent="0.3">
      <c r="A177" s="20"/>
      <c r="B177" s="20"/>
      <c r="C177" s="20"/>
      <c r="D177" s="20"/>
      <c r="E177" s="64"/>
      <c r="F177" s="10"/>
      <c r="G177" s="18" t="str">
        <f t="shared" si="26"/>
        <v/>
      </c>
      <c r="H177" s="18" t="str">
        <f t="shared" si="27"/>
        <v/>
      </c>
      <c r="I177" s="11">
        <v>8</v>
      </c>
      <c r="J177" s="5"/>
      <c r="K177" s="20"/>
      <c r="L177" s="20"/>
      <c r="M177" s="20"/>
      <c r="N177" s="20"/>
    </row>
    <row r="178" spans="1:14" ht="15" thickBot="1" x14ac:dyDescent="0.35">
      <c r="A178" s="20"/>
      <c r="B178" s="20"/>
      <c r="C178" s="20"/>
      <c r="D178" s="20"/>
      <c r="E178" s="64"/>
      <c r="F178" s="10"/>
      <c r="G178" s="18" t="str">
        <f t="shared" si="26"/>
        <v/>
      </c>
      <c r="H178" s="18" t="str">
        <f t="shared" si="27"/>
        <v/>
      </c>
      <c r="I178" s="11">
        <v>9</v>
      </c>
      <c r="J178" s="5"/>
      <c r="K178" s="20"/>
      <c r="L178" s="20"/>
      <c r="M178" s="20"/>
      <c r="N178" s="20"/>
    </row>
    <row r="179" spans="1:14" ht="18.600000000000001" thickBot="1" x14ac:dyDescent="0.4">
      <c r="A179" s="20"/>
      <c r="B179" s="20"/>
      <c r="C179" s="20"/>
      <c r="D179" s="20"/>
      <c r="E179" s="12" t="s">
        <v>6</v>
      </c>
      <c r="F179" s="13"/>
      <c r="G179" s="19" t="str">
        <f t="shared" si="26"/>
        <v/>
      </c>
      <c r="H179" s="19" t="str">
        <f t="shared" si="27"/>
        <v/>
      </c>
      <c r="I179" s="28">
        <f>SUM(H170:H178)</f>
        <v>0</v>
      </c>
      <c r="J179" s="33" t="str">
        <f>IF(I179&gt;24, "Límite superado. Revisa el equipo", "")</f>
        <v/>
      </c>
      <c r="K179" s="20"/>
      <c r="L179" s="20"/>
      <c r="M179" s="20"/>
      <c r="N179" s="20"/>
    </row>
    <row r="180" spans="1:14" ht="18" x14ac:dyDescent="0.35">
      <c r="A180" s="20"/>
      <c r="B180" s="20"/>
      <c r="C180" s="20"/>
      <c r="D180" s="20"/>
      <c r="E180" s="12" t="s">
        <v>7</v>
      </c>
      <c r="F180" s="13"/>
      <c r="G180" s="19" t="str">
        <f t="shared" si="26"/>
        <v/>
      </c>
      <c r="H180" s="19" t="str">
        <f t="shared" si="27"/>
        <v/>
      </c>
      <c r="I180" s="14" t="s">
        <v>5</v>
      </c>
      <c r="J180" s="34" t="str">
        <f>IF(AND(ISNUMBER(H179),H179&gt;1),"El reserva elegido no es correcto. Cámbialo","")&amp;IF(AND(ISNUMBER(H180),H180&gt;1),"El reserva elegido no es correcto. Cámbialo","")</f>
        <v/>
      </c>
      <c r="K180" s="20"/>
      <c r="L180" s="20"/>
      <c r="M180" s="20"/>
      <c r="N180" s="20"/>
    </row>
    <row r="181" spans="1:14" ht="15.6" x14ac:dyDescent="0.35">
      <c r="A181" s="20"/>
      <c r="B181" s="20"/>
      <c r="C181" s="20"/>
      <c r="D181" s="20"/>
      <c r="E181" s="21">
        <v>15</v>
      </c>
      <c r="F181" s="8" t="s">
        <v>4</v>
      </c>
      <c r="G181" s="8"/>
      <c r="H181" s="9" t="s">
        <v>3</v>
      </c>
      <c r="I181" s="6"/>
      <c r="J181" s="26" t="str">
        <f>IF(I191&lt;24, "Completa tu equipo hasta los 24 puntos", "")</f>
        <v>Completa tu equipo hasta los 24 puntos</v>
      </c>
      <c r="K181" s="20"/>
      <c r="L181" s="20"/>
      <c r="M181" s="20"/>
      <c r="N181" s="20"/>
    </row>
    <row r="182" spans="1:14" x14ac:dyDescent="0.3">
      <c r="A182" s="20"/>
      <c r="B182" s="20"/>
      <c r="C182" s="20"/>
      <c r="D182" s="20"/>
      <c r="E182" s="64" t="s">
        <v>8</v>
      </c>
      <c r="F182" s="10"/>
      <c r="G182" s="18" t="str">
        <f t="shared" ref="G182:G192" si="28">IF(F182="","",VLOOKUP(F182,$A$2:$C$253,2,FALSE))</f>
        <v/>
      </c>
      <c r="H182" s="18" t="str">
        <f>IF(F182="","",VLOOKUP(F182,$A$2:$C$169,3,FALSE))</f>
        <v/>
      </c>
      <c r="I182" s="11">
        <v>1</v>
      </c>
      <c r="J182" s="5"/>
      <c r="K182" s="20"/>
      <c r="L182" s="20"/>
      <c r="M182" s="20"/>
      <c r="N182" s="20"/>
    </row>
    <row r="183" spans="1:14" x14ac:dyDescent="0.3">
      <c r="A183" s="20"/>
      <c r="B183" s="20"/>
      <c r="C183" s="20"/>
      <c r="D183" s="20"/>
      <c r="E183" s="64"/>
      <c r="F183" s="10"/>
      <c r="G183" s="18" t="str">
        <f t="shared" si="28"/>
        <v/>
      </c>
      <c r="H183" s="18" t="str">
        <f t="shared" ref="H183:H192" si="29">IF(F183="","",VLOOKUP(F183,$A$2:$C$253,3,FALSE))</f>
        <v/>
      </c>
      <c r="I183" s="11">
        <v>2</v>
      </c>
      <c r="J183" s="5"/>
      <c r="K183" s="20"/>
      <c r="L183" s="20"/>
      <c r="M183" s="20"/>
      <c r="N183" s="20"/>
    </row>
    <row r="184" spans="1:14" x14ac:dyDescent="0.3">
      <c r="A184" s="20"/>
      <c r="B184" s="20"/>
      <c r="C184" s="20"/>
      <c r="D184" s="20"/>
      <c r="E184" s="64"/>
      <c r="F184" s="10"/>
      <c r="G184" s="18" t="str">
        <f t="shared" si="28"/>
        <v/>
      </c>
      <c r="H184" s="18" t="str">
        <f t="shared" si="29"/>
        <v/>
      </c>
      <c r="I184" s="11">
        <v>3</v>
      </c>
      <c r="J184" s="5"/>
      <c r="K184" s="20"/>
      <c r="L184" s="20"/>
      <c r="M184" s="20"/>
      <c r="N184" s="20"/>
    </row>
    <row r="185" spans="1:14" x14ac:dyDescent="0.3">
      <c r="A185" s="20"/>
      <c r="B185" s="20"/>
      <c r="C185" s="20"/>
      <c r="D185" s="20"/>
      <c r="E185" s="64"/>
      <c r="F185" s="10"/>
      <c r="G185" s="18" t="str">
        <f t="shared" si="28"/>
        <v/>
      </c>
      <c r="H185" s="18" t="str">
        <f t="shared" si="29"/>
        <v/>
      </c>
      <c r="I185" s="11">
        <v>4</v>
      </c>
      <c r="J185" s="5"/>
      <c r="K185" s="20"/>
      <c r="L185" s="20"/>
      <c r="M185" s="20"/>
      <c r="N185" s="20"/>
    </row>
    <row r="186" spans="1:14" x14ac:dyDescent="0.3">
      <c r="A186" s="20"/>
      <c r="B186" s="20"/>
      <c r="C186" s="20"/>
      <c r="D186" s="20"/>
      <c r="E186" s="64"/>
      <c r="F186" s="10"/>
      <c r="G186" s="18" t="str">
        <f t="shared" si="28"/>
        <v/>
      </c>
      <c r="H186" s="18" t="str">
        <f t="shared" si="29"/>
        <v/>
      </c>
      <c r="I186" s="11">
        <v>5</v>
      </c>
      <c r="J186" s="5"/>
      <c r="K186" s="20"/>
      <c r="L186" s="20"/>
      <c r="M186" s="20"/>
      <c r="N186" s="20"/>
    </row>
    <row r="187" spans="1:14" x14ac:dyDescent="0.3">
      <c r="A187" s="20"/>
      <c r="B187" s="20"/>
      <c r="C187" s="20"/>
      <c r="D187" s="20"/>
      <c r="E187" s="64"/>
      <c r="F187" s="10"/>
      <c r="G187" s="18" t="str">
        <f t="shared" si="28"/>
        <v/>
      </c>
      <c r="H187" s="18" t="str">
        <f t="shared" si="29"/>
        <v/>
      </c>
      <c r="I187" s="11">
        <v>6</v>
      </c>
      <c r="J187" s="5"/>
      <c r="K187" s="20"/>
      <c r="L187" s="20"/>
      <c r="M187" s="20"/>
      <c r="N187" s="20"/>
    </row>
    <row r="188" spans="1:14" x14ac:dyDescent="0.3">
      <c r="A188" s="20"/>
      <c r="B188" s="20"/>
      <c r="C188" s="20"/>
      <c r="D188" s="20"/>
      <c r="E188" s="64"/>
      <c r="F188" s="10"/>
      <c r="G188" s="18" t="str">
        <f t="shared" si="28"/>
        <v/>
      </c>
      <c r="H188" s="18" t="str">
        <f t="shared" si="29"/>
        <v/>
      </c>
      <c r="I188" s="11">
        <v>7</v>
      </c>
      <c r="J188" s="5"/>
      <c r="K188" s="20"/>
      <c r="L188" s="20"/>
      <c r="M188" s="20"/>
      <c r="N188" s="20"/>
    </row>
    <row r="189" spans="1:14" x14ac:dyDescent="0.3">
      <c r="A189" s="20"/>
      <c r="B189" s="20"/>
      <c r="C189" s="20"/>
      <c r="D189" s="20"/>
      <c r="E189" s="64"/>
      <c r="F189" s="10"/>
      <c r="G189" s="18" t="str">
        <f t="shared" si="28"/>
        <v/>
      </c>
      <c r="H189" s="18" t="str">
        <f t="shared" si="29"/>
        <v/>
      </c>
      <c r="I189" s="11">
        <v>8</v>
      </c>
      <c r="J189" s="5"/>
      <c r="K189" s="20"/>
      <c r="L189" s="20"/>
      <c r="M189" s="20"/>
      <c r="N189" s="20"/>
    </row>
    <row r="190" spans="1:14" ht="15" thickBot="1" x14ac:dyDescent="0.35">
      <c r="A190" s="20"/>
      <c r="B190" s="20"/>
      <c r="C190" s="20"/>
      <c r="D190" s="20"/>
      <c r="E190" s="64"/>
      <c r="F190" s="10"/>
      <c r="G190" s="18" t="str">
        <f t="shared" si="28"/>
        <v/>
      </c>
      <c r="H190" s="18" t="str">
        <f t="shared" si="29"/>
        <v/>
      </c>
      <c r="I190" s="11">
        <v>9</v>
      </c>
      <c r="J190" s="5"/>
      <c r="K190" s="20"/>
      <c r="L190" s="20"/>
      <c r="M190" s="20"/>
      <c r="N190" s="20"/>
    </row>
    <row r="191" spans="1:14" ht="18.600000000000001" thickBot="1" x14ac:dyDescent="0.4">
      <c r="A191" s="20"/>
      <c r="B191" s="20"/>
      <c r="C191" s="20"/>
      <c r="D191" s="20"/>
      <c r="E191" s="12" t="s">
        <v>6</v>
      </c>
      <c r="F191" s="13"/>
      <c r="G191" s="19" t="str">
        <f t="shared" si="28"/>
        <v/>
      </c>
      <c r="H191" s="19" t="str">
        <f t="shared" si="29"/>
        <v/>
      </c>
      <c r="I191" s="28">
        <f>SUM(H182:H190)</f>
        <v>0</v>
      </c>
      <c r="J191" s="33" t="str">
        <f>IF(I191&gt;24, "Límite superado. Revisa el equipo", "")</f>
        <v/>
      </c>
      <c r="K191" s="20"/>
      <c r="L191" s="20"/>
      <c r="M191" s="20"/>
      <c r="N191" s="20"/>
    </row>
    <row r="192" spans="1:14" ht="18" x14ac:dyDescent="0.35">
      <c r="A192" s="20"/>
      <c r="B192" s="20"/>
      <c r="C192" s="20"/>
      <c r="D192" s="20"/>
      <c r="E192" s="12" t="s">
        <v>7</v>
      </c>
      <c r="F192" s="13"/>
      <c r="G192" s="19" t="str">
        <f t="shared" si="28"/>
        <v/>
      </c>
      <c r="H192" s="19" t="str">
        <f t="shared" si="29"/>
        <v/>
      </c>
      <c r="I192" s="14" t="s">
        <v>5</v>
      </c>
      <c r="J192" s="34" t="str">
        <f>IF(AND(ISNUMBER(H191),H191&gt;1),"El reserva elegido no es correcto. Cámbialo","")&amp;IF(AND(ISNUMBER(H192),H192&gt;1),"El reserva elegido no es correcto. Cámbialo","")</f>
        <v/>
      </c>
      <c r="K192" s="20"/>
      <c r="L192" s="20"/>
      <c r="M192" s="20"/>
      <c r="N192" s="20"/>
    </row>
  </sheetData>
  <sheetProtection algorithmName="SHA-512" hashValue="C2BVS7/CtaPOwyUqa8IyuwBNEfvdhLL09TeHGVgWi2/irJGlM1Q8xSYr6Bk3Bl1tFP/KNkkKzT0WfbuucE/jrw==" saltValue="/hzKnEWDsxYjy4PLMwG2gQ==" spinCount="100000" sheet="1" objects="1" scenarios="1"/>
  <mergeCells count="15">
    <mergeCell ref="E14:E22"/>
    <mergeCell ref="E26:E34"/>
    <mergeCell ref="E38:E46"/>
    <mergeCell ref="E50:E58"/>
    <mergeCell ref="E62:E70"/>
    <mergeCell ref="E74:E82"/>
    <mergeCell ref="E86:E94"/>
    <mergeCell ref="E98:E106"/>
    <mergeCell ref="E110:E118"/>
    <mergeCell ref="E122:E130"/>
    <mergeCell ref="E134:E142"/>
    <mergeCell ref="E146:E154"/>
    <mergeCell ref="E158:E166"/>
    <mergeCell ref="E170:E178"/>
    <mergeCell ref="E182:E190"/>
  </mergeCells>
  <conditionalFormatting sqref="I35">
    <cfRule type="colorScale" priority="28">
      <colorScale>
        <cfvo type="num" val="24"/>
        <cfvo type="num" val="25"/>
        <color theme="6" tint="0.59999389629810485"/>
        <color rgb="FFFF0000"/>
      </colorScale>
    </cfRule>
  </conditionalFormatting>
  <conditionalFormatting sqref="I47">
    <cfRule type="colorScale" priority="26">
      <colorScale>
        <cfvo type="num" val="24"/>
        <cfvo type="num" val="25"/>
        <color theme="6" tint="0.59999389629810485"/>
        <color rgb="FFFF0000"/>
      </colorScale>
    </cfRule>
  </conditionalFormatting>
  <conditionalFormatting sqref="I59">
    <cfRule type="colorScale" priority="25">
      <colorScale>
        <cfvo type="num" val="24"/>
        <cfvo type="num" val="25"/>
        <color theme="6" tint="0.59999389629810485"/>
        <color rgb="FFFF0000"/>
      </colorScale>
    </cfRule>
  </conditionalFormatting>
  <conditionalFormatting sqref="I71">
    <cfRule type="colorScale" priority="24">
      <colorScale>
        <cfvo type="num" val="24"/>
        <cfvo type="num" val="25"/>
        <color theme="6" tint="0.59999389629810485"/>
        <color rgb="FFFF0000"/>
      </colorScale>
    </cfRule>
  </conditionalFormatting>
  <conditionalFormatting sqref="I83">
    <cfRule type="colorScale" priority="23">
      <colorScale>
        <cfvo type="num" val="24"/>
        <cfvo type="num" val="25"/>
        <color theme="6" tint="0.59999389629810485"/>
        <color rgb="FFFF0000"/>
      </colorScale>
    </cfRule>
  </conditionalFormatting>
  <conditionalFormatting sqref="I95">
    <cfRule type="colorScale" priority="22">
      <colorScale>
        <cfvo type="num" val="24"/>
        <cfvo type="num" val="25"/>
        <color theme="6" tint="0.59999389629810485"/>
        <color rgb="FFFF0000"/>
      </colorScale>
    </cfRule>
  </conditionalFormatting>
  <conditionalFormatting sqref="I107">
    <cfRule type="colorScale" priority="21">
      <colorScale>
        <cfvo type="num" val="24"/>
        <cfvo type="num" val="25"/>
        <color theme="6" tint="0.59999389629810485"/>
        <color rgb="FFFF0000"/>
      </colorScale>
    </cfRule>
  </conditionalFormatting>
  <conditionalFormatting sqref="I119">
    <cfRule type="colorScale" priority="20">
      <colorScale>
        <cfvo type="num" val="24"/>
        <cfvo type="num" val="25"/>
        <color theme="6" tint="0.59999389629810485"/>
        <color rgb="FFFF0000"/>
      </colorScale>
    </cfRule>
  </conditionalFormatting>
  <conditionalFormatting sqref="I131">
    <cfRule type="colorScale" priority="19">
      <colorScale>
        <cfvo type="num" val="24"/>
        <cfvo type="num" val="25"/>
        <color theme="6" tint="0.59999389629810485"/>
        <color rgb="FFFF0000"/>
      </colorScale>
    </cfRule>
  </conditionalFormatting>
  <conditionalFormatting sqref="I143">
    <cfRule type="colorScale" priority="18">
      <colorScale>
        <cfvo type="num" val="24"/>
        <cfvo type="num" val="25"/>
        <color theme="6" tint="0.59999389629810485"/>
        <color rgb="FFFF0000"/>
      </colorScale>
    </cfRule>
  </conditionalFormatting>
  <conditionalFormatting sqref="I155">
    <cfRule type="colorScale" priority="17">
      <colorScale>
        <cfvo type="num" val="24"/>
        <cfvo type="num" val="25"/>
        <color theme="6" tint="0.59999389629810485"/>
        <color rgb="FFFF0000"/>
      </colorScale>
    </cfRule>
  </conditionalFormatting>
  <conditionalFormatting sqref="I167">
    <cfRule type="colorScale" priority="16">
      <colorScale>
        <cfvo type="num" val="24"/>
        <cfvo type="num" val="25"/>
        <color theme="6" tint="0.59999389629810485"/>
        <color rgb="FFFF0000"/>
      </colorScale>
    </cfRule>
  </conditionalFormatting>
  <conditionalFormatting sqref="I179">
    <cfRule type="colorScale" priority="15">
      <colorScale>
        <cfvo type="num" val="24"/>
        <cfvo type="num" val="25"/>
        <color theme="6" tint="0.59999389629810485"/>
        <color rgb="FFFF0000"/>
      </colorScale>
    </cfRule>
  </conditionalFormatting>
  <conditionalFormatting sqref="I191">
    <cfRule type="colorScale" priority="2">
      <colorScale>
        <cfvo type="num" val="24"/>
        <cfvo type="num" val="25"/>
        <color theme="6" tint="0.59999389629810485"/>
        <color rgb="FFFF0000"/>
      </colorScale>
    </cfRule>
  </conditionalFormatting>
  <dataValidations count="15">
    <dataValidation type="custom" allowBlank="1" showInputMessage="1" showErrorMessage="1" sqref="F14:F24" xr:uid="{75430A8F-960F-43C9-82DC-552FA2615A3A}">
      <formula1>COUNTIF($F$14:$F$24,F14)=1</formula1>
    </dataValidation>
    <dataValidation type="custom" allowBlank="1" showInputMessage="1" showErrorMessage="1" sqref="F26:F36" xr:uid="{BFF2931F-3030-458C-9739-C0B53B92B27B}">
      <formula1>COUNTIF($F$26:$F$36,F26)=1</formula1>
    </dataValidation>
    <dataValidation type="custom" allowBlank="1" showInputMessage="1" showErrorMessage="1" sqref="F170:F180" xr:uid="{96A605C3-470A-4D85-8D2C-52F1C7A8D77F}">
      <formula1>COUNTIF($F$170:$F$180,F170)=1</formula1>
    </dataValidation>
    <dataValidation type="custom" allowBlank="1" showInputMessage="1" showErrorMessage="1" sqref="F158:F168" xr:uid="{5C67911C-A9AF-4783-9F74-8E74BC531B93}">
      <formula1>COUNTIF($F$158:$F$168,F158)=1</formula1>
    </dataValidation>
    <dataValidation type="custom" allowBlank="1" showInputMessage="1" showErrorMessage="1" sqref="F146:F156" xr:uid="{D53E0447-0B35-493B-909D-28C681E7A534}">
      <formula1>COUNTIF($F$146:$F$156,F146)=1</formula1>
    </dataValidation>
    <dataValidation type="custom" allowBlank="1" showInputMessage="1" showErrorMessage="1" sqref="F134:F144" xr:uid="{97F7D4AD-B87D-41D9-8CF5-38A638D254DD}">
      <formula1>COUNTIF($F$134:$F$144,F134)=1</formula1>
    </dataValidation>
    <dataValidation type="custom" allowBlank="1" showInputMessage="1" showErrorMessage="1" sqref="F122:F132" xr:uid="{E4E9A845-6D0C-4A6C-86B1-D68116B75281}">
      <formula1>COUNTIF($F$122:$F$132,F122)=1</formula1>
    </dataValidation>
    <dataValidation type="custom" allowBlank="1" showInputMessage="1" showErrorMessage="1" sqref="F110:F120" xr:uid="{8A25475F-EF74-40B4-BC3D-9D0D2D955BB9}">
      <formula1>COUNTIF($F$110:$F$120,F110)=1</formula1>
    </dataValidation>
    <dataValidation type="custom" allowBlank="1" showInputMessage="1" showErrorMessage="1" sqref="F98:F108" xr:uid="{4041CC05-7D12-4C1A-A1F7-511530D30A48}">
      <formula1>COUNTIF($F$98:$F$108,F98)=1</formula1>
    </dataValidation>
    <dataValidation type="custom" allowBlank="1" showInputMessage="1" showErrorMessage="1" sqref="F86:F96" xr:uid="{4E020C23-A4F8-472B-B01E-5BBC98FE2B01}">
      <formula1>COUNTIF($F$86:$F$96,F86)=1</formula1>
    </dataValidation>
    <dataValidation type="custom" allowBlank="1" showInputMessage="1" showErrorMessage="1" sqref="F74:F84" xr:uid="{36AC10A0-1744-47FD-9C2C-EEEB351C7226}">
      <formula1>COUNTIF($F$74:$F$84,F74)=1</formula1>
    </dataValidation>
    <dataValidation type="custom" allowBlank="1" showInputMessage="1" showErrorMessage="1" sqref="F62:F72" xr:uid="{D17A17ED-025E-4F5E-AF58-DC3CF79B2CBD}">
      <formula1>COUNTIF($F$62:$F$72,F62)=1</formula1>
    </dataValidation>
    <dataValidation type="custom" allowBlank="1" showInputMessage="1" showErrorMessage="1" sqref="F50:F60" xr:uid="{87B5CCEF-1123-4673-86F2-4ECD919E735C}">
      <formula1>COUNTIF($F$50:$F$60,F50)=1</formula1>
    </dataValidation>
    <dataValidation type="custom" allowBlank="1" showInputMessage="1" showErrorMessage="1" sqref="F38:F48" xr:uid="{4E7CC63F-0D5A-4F55-AC88-15EF6C5780A1}">
      <formula1>COUNTIF($F$38:$F$48,F38)=1</formula1>
    </dataValidation>
    <dataValidation type="custom" allowBlank="1" showInputMessage="1" showErrorMessage="1" sqref="F182:F192" xr:uid="{E911F81C-7BBC-4ADA-98D6-58B01EF97A79}">
      <formula1>COUNTIF($F$182:$F$192,F182)=1</formula1>
    </dataValidation>
  </dataValidations>
  <pageMargins left="0.7" right="0.7" top="0.75" bottom="0.75" header="0.3" footer="0.3"/>
  <drawing r:id="rId1"/>
  <legacyDrawing r:id="rId2"/>
  <controls>
    <mc:AlternateContent xmlns:mc="http://schemas.openxmlformats.org/markup-compatibility/2006">
      <mc:Choice Requires="x14">
        <control shapeId="3074" r:id="rId3" name="ScrollBar1">
          <controlPr defaultSize="0" autoLine="0" autoPict="0" linkedCell="D1" r:id="rId4">
            <anchor>
              <from>
                <xdr:col>3</xdr:col>
                <xdr:colOff>22860</xdr:colOff>
                <xdr:row>0</xdr:row>
                <xdr:rowOff>15240</xdr:rowOff>
              </from>
              <to>
                <xdr:col>4</xdr:col>
                <xdr:colOff>0</xdr:colOff>
                <xdr:row>50</xdr:row>
                <xdr:rowOff>160020</xdr:rowOff>
              </to>
            </anchor>
          </controlPr>
        </control>
      </mc:Choice>
      <mc:Fallback>
        <control shapeId="3074" r:id="rId3" name="ScrollBar1"/>
      </mc:Fallback>
    </mc:AlternateContent>
  </control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0" id="{220D8AAB-F769-4488-83C8-F967197361D9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H23:H24</xm:sqref>
        </x14:conditionalFormatting>
        <x14:conditionalFormatting xmlns:xm="http://schemas.microsoft.com/office/excel/2006/main">
          <x14:cfRule type="iconSet" priority="27" id="{316F0729-00A2-4FEC-9AC2-45F5A01D4370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H35:H36</xm:sqref>
        </x14:conditionalFormatting>
        <x14:conditionalFormatting xmlns:xm="http://schemas.microsoft.com/office/excel/2006/main">
          <x14:cfRule type="iconSet" priority="14" id="{31C3F24E-9CAC-4317-990C-6ED7BFE8B1AC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H47:H48</xm:sqref>
        </x14:conditionalFormatting>
        <x14:conditionalFormatting xmlns:xm="http://schemas.microsoft.com/office/excel/2006/main">
          <x14:cfRule type="iconSet" priority="13" id="{6E3FCD23-356B-4485-819D-6C145EE0A701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H59:H60</xm:sqref>
        </x14:conditionalFormatting>
        <x14:conditionalFormatting xmlns:xm="http://schemas.microsoft.com/office/excel/2006/main">
          <x14:cfRule type="iconSet" priority="12" id="{904C09AC-FD21-4B20-88C9-8EDED946239B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H71:H72</xm:sqref>
        </x14:conditionalFormatting>
        <x14:conditionalFormatting xmlns:xm="http://schemas.microsoft.com/office/excel/2006/main">
          <x14:cfRule type="iconSet" priority="11" id="{F39C34A8-A178-40F0-8BF2-59C7416FA7AF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H83:H84</xm:sqref>
        </x14:conditionalFormatting>
        <x14:conditionalFormatting xmlns:xm="http://schemas.microsoft.com/office/excel/2006/main">
          <x14:cfRule type="iconSet" priority="10" id="{C977B550-19B5-49F9-9618-66DE4A9F1BDF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H95:H96</xm:sqref>
        </x14:conditionalFormatting>
        <x14:conditionalFormatting xmlns:xm="http://schemas.microsoft.com/office/excel/2006/main">
          <x14:cfRule type="iconSet" priority="9" id="{8035D151-8A16-4DC8-B0E3-992AF6EC3866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H107:H108</xm:sqref>
        </x14:conditionalFormatting>
        <x14:conditionalFormatting xmlns:xm="http://schemas.microsoft.com/office/excel/2006/main">
          <x14:cfRule type="iconSet" priority="8" id="{55C32B04-68F0-4D79-A3AA-BC072222B053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H119:H120</xm:sqref>
        </x14:conditionalFormatting>
        <x14:conditionalFormatting xmlns:xm="http://schemas.microsoft.com/office/excel/2006/main">
          <x14:cfRule type="iconSet" priority="7" id="{CB72A6CA-66ED-4CE2-AC78-0F055E64EA69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H131:H132</xm:sqref>
        </x14:conditionalFormatting>
        <x14:conditionalFormatting xmlns:xm="http://schemas.microsoft.com/office/excel/2006/main">
          <x14:cfRule type="iconSet" priority="6" id="{FD3F9AEB-E703-403C-98AE-C60BAF3133D5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H143:H144</xm:sqref>
        </x14:conditionalFormatting>
        <x14:conditionalFormatting xmlns:xm="http://schemas.microsoft.com/office/excel/2006/main">
          <x14:cfRule type="iconSet" priority="5" id="{12C08365-FCAC-4037-B144-162411017BA2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H155:H156</xm:sqref>
        </x14:conditionalFormatting>
        <x14:conditionalFormatting xmlns:xm="http://schemas.microsoft.com/office/excel/2006/main">
          <x14:cfRule type="iconSet" priority="4" id="{750BBB0B-A0B3-4266-BB2D-28F58E646802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H167:H168</xm:sqref>
        </x14:conditionalFormatting>
        <x14:conditionalFormatting xmlns:xm="http://schemas.microsoft.com/office/excel/2006/main">
          <x14:cfRule type="iconSet" priority="3" id="{BDB54395-5343-4F67-885C-AFCDBDDC8494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H179:H180</xm:sqref>
        </x14:conditionalFormatting>
        <x14:conditionalFormatting xmlns:xm="http://schemas.microsoft.com/office/excel/2006/main">
          <x14:cfRule type="iconSet" priority="1" id="{5DA237C9-63AD-4F16-8BBB-2BEB5ECD7457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H191:H192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1"/>
  <dimension ref="A1:S185"/>
  <sheetViews>
    <sheetView zoomScale="148" zoomScaleNormal="148" workbookViewId="0">
      <selection activeCell="E20" sqref="E20"/>
    </sheetView>
  </sheetViews>
  <sheetFormatPr baseColWidth="10" defaultRowHeight="14.4" x14ac:dyDescent="0.3"/>
  <cols>
    <col min="1" max="1" width="4.109375" bestFit="1" customWidth="1"/>
    <col min="2" max="2" width="31.33203125" bestFit="1" customWidth="1"/>
    <col min="3" max="3" width="7.6640625" customWidth="1"/>
    <col min="4" max="4" width="1.33203125" customWidth="1"/>
    <col min="5" max="5" width="4.109375" customWidth="1"/>
    <col min="6" max="6" width="31.33203125" customWidth="1"/>
    <col min="7" max="7" width="7.6640625" customWidth="1"/>
    <col min="8" max="8" width="1.33203125" customWidth="1"/>
    <col min="9" max="9" width="4.109375" customWidth="1"/>
    <col min="10" max="10" width="31.33203125" customWidth="1"/>
    <col min="11" max="11" width="7.6640625" customWidth="1"/>
    <col min="12" max="12" width="1.33203125" customWidth="1"/>
    <col min="13" max="13" width="4.109375" customWidth="1"/>
    <col min="14" max="14" width="31.33203125" customWidth="1"/>
    <col min="15" max="15" width="7.6640625" customWidth="1"/>
    <col min="16" max="16" width="1.33203125" customWidth="1"/>
    <col min="17" max="17" width="4" hidden="1" customWidth="1"/>
    <col min="18" max="18" width="20.6640625" hidden="1" customWidth="1"/>
    <col min="19" max="19" width="3.5546875" hidden="1" customWidth="1"/>
  </cols>
  <sheetData>
    <row r="1" spans="1:19" x14ac:dyDescent="0.3">
      <c r="A1" s="66" t="s">
        <v>193</v>
      </c>
      <c r="B1" s="66"/>
      <c r="C1" s="66"/>
      <c r="E1" s="66" t="s">
        <v>315</v>
      </c>
      <c r="F1" s="66"/>
      <c r="G1" s="66"/>
      <c r="I1" s="66" t="s">
        <v>194</v>
      </c>
      <c r="J1" s="66"/>
      <c r="K1" s="66"/>
      <c r="M1" s="66" t="s">
        <v>195</v>
      </c>
      <c r="N1" s="66"/>
      <c r="O1" s="66"/>
    </row>
    <row r="2" spans="1:19" x14ac:dyDescent="0.3">
      <c r="A2" s="1">
        <v>1</v>
      </c>
      <c r="B2" s="44" t="s">
        <v>68</v>
      </c>
      <c r="C2" s="44">
        <v>1</v>
      </c>
      <c r="E2" s="1">
        <v>9</v>
      </c>
      <c r="F2" s="44" t="s">
        <v>160</v>
      </c>
      <c r="G2" s="44">
        <v>1</v>
      </c>
      <c r="I2" s="1">
        <v>17</v>
      </c>
      <c r="J2" s="44" t="s">
        <v>206</v>
      </c>
      <c r="K2" s="44">
        <v>3</v>
      </c>
      <c r="M2" s="1">
        <v>25</v>
      </c>
      <c r="N2" s="44" t="s">
        <v>219</v>
      </c>
      <c r="O2" s="44">
        <v>2</v>
      </c>
      <c r="Q2" s="35">
        <v>132</v>
      </c>
      <c r="R2" s="36" t="s">
        <v>9</v>
      </c>
      <c r="S2" s="36">
        <v>6</v>
      </c>
    </row>
    <row r="3" spans="1:19" x14ac:dyDescent="0.3">
      <c r="A3" s="1">
        <v>2</v>
      </c>
      <c r="B3" s="20" t="s">
        <v>100</v>
      </c>
      <c r="C3" s="20">
        <v>1</v>
      </c>
      <c r="E3" s="1">
        <v>10</v>
      </c>
      <c r="F3" s="20" t="s">
        <v>20</v>
      </c>
      <c r="G3" s="20">
        <v>4</v>
      </c>
      <c r="I3" s="1">
        <v>18</v>
      </c>
      <c r="J3" s="20" t="s">
        <v>33</v>
      </c>
      <c r="K3" s="20">
        <v>3</v>
      </c>
      <c r="M3" s="1">
        <v>26</v>
      </c>
      <c r="N3" s="20" t="s">
        <v>249</v>
      </c>
      <c r="O3" s="20">
        <v>1</v>
      </c>
      <c r="Q3" s="37">
        <v>119</v>
      </c>
      <c r="R3" s="38" t="s">
        <v>10</v>
      </c>
      <c r="S3" s="38">
        <v>5</v>
      </c>
    </row>
    <row r="4" spans="1:19" x14ac:dyDescent="0.3">
      <c r="A4" s="1">
        <v>3</v>
      </c>
      <c r="B4" s="44" t="s">
        <v>243</v>
      </c>
      <c r="C4" s="44">
        <v>1</v>
      </c>
      <c r="E4" s="1">
        <v>11</v>
      </c>
      <c r="F4" s="44" t="s">
        <v>244</v>
      </c>
      <c r="G4" s="44">
        <v>1</v>
      </c>
      <c r="I4" s="1">
        <v>19</v>
      </c>
      <c r="J4" s="44" t="s">
        <v>246</v>
      </c>
      <c r="K4" s="44">
        <v>1</v>
      </c>
      <c r="M4" s="1">
        <v>27</v>
      </c>
      <c r="N4" s="44" t="s">
        <v>34</v>
      </c>
      <c r="O4" s="44">
        <v>1</v>
      </c>
      <c r="Q4" s="37">
        <v>3</v>
      </c>
      <c r="R4" s="38" t="s">
        <v>11</v>
      </c>
      <c r="S4" s="38">
        <v>3</v>
      </c>
    </row>
    <row r="5" spans="1:19" x14ac:dyDescent="0.3">
      <c r="A5" s="1">
        <v>4</v>
      </c>
      <c r="B5" s="44" t="s">
        <v>216</v>
      </c>
      <c r="C5" s="44">
        <v>2</v>
      </c>
      <c r="E5" s="1">
        <v>12</v>
      </c>
      <c r="F5" s="44" t="s">
        <v>205</v>
      </c>
      <c r="G5" s="44">
        <v>3</v>
      </c>
      <c r="I5" s="1">
        <v>20</v>
      </c>
      <c r="J5" s="44" t="s">
        <v>218</v>
      </c>
      <c r="K5" s="44">
        <v>2</v>
      </c>
      <c r="M5" s="1">
        <v>28</v>
      </c>
      <c r="N5" s="44" t="s">
        <v>36</v>
      </c>
      <c r="O5" s="44">
        <v>3</v>
      </c>
      <c r="Q5" s="37">
        <v>12</v>
      </c>
      <c r="R5" s="38" t="s">
        <v>12</v>
      </c>
      <c r="S5" s="38">
        <v>3</v>
      </c>
    </row>
    <row r="6" spans="1:19" x14ac:dyDescent="0.3">
      <c r="A6" s="1">
        <v>5</v>
      </c>
      <c r="B6" s="44" t="s">
        <v>217</v>
      </c>
      <c r="C6" s="44">
        <v>2</v>
      </c>
      <c r="E6" s="1">
        <v>13</v>
      </c>
      <c r="F6" s="44" t="s">
        <v>52</v>
      </c>
      <c r="G6" s="44">
        <v>3</v>
      </c>
      <c r="I6" s="1">
        <v>21</v>
      </c>
      <c r="J6" s="44" t="s">
        <v>155</v>
      </c>
      <c r="K6" s="44">
        <v>1</v>
      </c>
      <c r="M6" s="1">
        <v>29</v>
      </c>
      <c r="N6" s="44" t="s">
        <v>220</v>
      </c>
      <c r="O6" s="44">
        <v>2</v>
      </c>
      <c r="Q6" s="35">
        <v>43</v>
      </c>
      <c r="R6" s="36" t="s">
        <v>13</v>
      </c>
      <c r="S6" s="36">
        <v>3</v>
      </c>
    </row>
    <row r="7" spans="1:19" x14ac:dyDescent="0.3">
      <c r="A7" s="1">
        <v>6</v>
      </c>
      <c r="B7" s="44" t="s">
        <v>204</v>
      </c>
      <c r="C7" s="44">
        <v>3</v>
      </c>
      <c r="E7" s="1">
        <v>14</v>
      </c>
      <c r="F7" s="44" t="s">
        <v>53</v>
      </c>
      <c r="G7" s="44">
        <v>2</v>
      </c>
      <c r="I7" s="1">
        <v>22</v>
      </c>
      <c r="J7" s="44" t="s">
        <v>247</v>
      </c>
      <c r="K7" s="44">
        <v>1</v>
      </c>
      <c r="M7" s="1">
        <v>30</v>
      </c>
      <c r="N7" s="44" t="s">
        <v>250</v>
      </c>
      <c r="O7" s="44">
        <v>1</v>
      </c>
      <c r="Q7" s="35">
        <v>45</v>
      </c>
      <c r="R7" s="36" t="s">
        <v>14</v>
      </c>
      <c r="S7" s="36">
        <v>3</v>
      </c>
    </row>
    <row r="8" spans="1:19" x14ac:dyDescent="0.3">
      <c r="A8" s="1">
        <v>7</v>
      </c>
      <c r="B8" s="44" t="s">
        <v>202</v>
      </c>
      <c r="C8" s="44">
        <v>4</v>
      </c>
      <c r="E8" s="1">
        <v>15</v>
      </c>
      <c r="F8" s="44" t="s">
        <v>56</v>
      </c>
      <c r="G8" s="44">
        <v>2</v>
      </c>
      <c r="I8" s="1">
        <v>23</v>
      </c>
      <c r="J8" s="44" t="s">
        <v>31</v>
      </c>
      <c r="K8" s="44">
        <v>2</v>
      </c>
      <c r="M8" s="1">
        <v>31</v>
      </c>
      <c r="N8" s="44" t="s">
        <v>251</v>
      </c>
      <c r="O8" s="44">
        <v>1</v>
      </c>
      <c r="Q8" s="37">
        <v>51</v>
      </c>
      <c r="R8" s="38" t="s">
        <v>15</v>
      </c>
      <c r="S8" s="38">
        <v>3</v>
      </c>
    </row>
    <row r="9" spans="1:19" x14ac:dyDescent="0.3">
      <c r="A9" s="1">
        <v>8</v>
      </c>
      <c r="B9" s="44" t="s">
        <v>11</v>
      </c>
      <c r="C9" s="44">
        <v>3</v>
      </c>
      <c r="E9" s="1">
        <v>16</v>
      </c>
      <c r="F9" s="44" t="s">
        <v>245</v>
      </c>
      <c r="G9" s="44">
        <v>1</v>
      </c>
      <c r="I9" s="1">
        <v>24</v>
      </c>
      <c r="J9" s="44" t="s">
        <v>248</v>
      </c>
      <c r="K9" s="44">
        <v>1</v>
      </c>
      <c r="M9" s="1">
        <v>32</v>
      </c>
      <c r="N9" s="44" t="s">
        <v>221</v>
      </c>
      <c r="O9" s="44">
        <v>2</v>
      </c>
      <c r="Q9" s="35">
        <v>52</v>
      </c>
      <c r="R9" s="36" t="s">
        <v>16</v>
      </c>
      <c r="S9" s="36">
        <v>3</v>
      </c>
    </row>
    <row r="10" spans="1:19" x14ac:dyDescent="0.3">
      <c r="Q10" s="37">
        <v>78</v>
      </c>
      <c r="R10" s="38" t="s">
        <v>17</v>
      </c>
      <c r="S10" s="38">
        <v>3</v>
      </c>
    </row>
    <row r="11" spans="1:19" ht="15" customHeight="1" x14ac:dyDescent="0.3">
      <c r="A11" s="66" t="s">
        <v>327</v>
      </c>
      <c r="B11" s="66"/>
      <c r="C11" s="66"/>
      <c r="E11" s="66" t="s">
        <v>328</v>
      </c>
      <c r="F11" s="66"/>
      <c r="G11" s="66"/>
      <c r="I11" s="66" t="s">
        <v>196</v>
      </c>
      <c r="J11" s="66"/>
      <c r="K11" s="66"/>
      <c r="M11" s="66" t="s">
        <v>316</v>
      </c>
      <c r="N11" s="66"/>
      <c r="O11" s="66"/>
      <c r="Q11" s="35">
        <v>84</v>
      </c>
      <c r="R11" s="36" t="s">
        <v>18</v>
      </c>
      <c r="S11" s="36">
        <v>3</v>
      </c>
    </row>
    <row r="12" spans="1:19" ht="15" customHeight="1" x14ac:dyDescent="0.3">
      <c r="A12" s="1">
        <v>33</v>
      </c>
      <c r="B12" s="44" t="s">
        <v>252</v>
      </c>
      <c r="C12" s="44">
        <v>1</v>
      </c>
      <c r="E12" s="1">
        <v>41</v>
      </c>
      <c r="F12" s="44" t="s">
        <v>258</v>
      </c>
      <c r="G12" s="44">
        <v>1</v>
      </c>
      <c r="I12" s="1">
        <v>49</v>
      </c>
      <c r="J12" s="44" t="s">
        <v>261</v>
      </c>
      <c r="K12" s="44">
        <v>1</v>
      </c>
      <c r="M12" s="1">
        <v>57</v>
      </c>
      <c r="N12" s="44" t="s">
        <v>41</v>
      </c>
      <c r="O12" s="44">
        <v>2</v>
      </c>
      <c r="Q12" s="37">
        <v>117</v>
      </c>
      <c r="R12" s="38" t="s">
        <v>19</v>
      </c>
      <c r="S12" s="38">
        <v>3</v>
      </c>
    </row>
    <row r="13" spans="1:19" x14ac:dyDescent="0.3">
      <c r="A13" s="1">
        <v>34</v>
      </c>
      <c r="B13" s="20" t="s">
        <v>253</v>
      </c>
      <c r="C13" s="20">
        <v>1</v>
      </c>
      <c r="E13" s="1">
        <v>42</v>
      </c>
      <c r="F13" s="20" t="s">
        <v>127</v>
      </c>
      <c r="G13" s="20">
        <v>2</v>
      </c>
      <c r="I13" s="1">
        <v>50</v>
      </c>
      <c r="J13" s="20" t="s">
        <v>208</v>
      </c>
      <c r="K13" s="20">
        <v>3</v>
      </c>
      <c r="M13" s="1">
        <v>58</v>
      </c>
      <c r="N13" s="20" t="s">
        <v>15</v>
      </c>
      <c r="O13" s="20">
        <v>3</v>
      </c>
      <c r="Q13" s="37">
        <v>122</v>
      </c>
      <c r="R13" s="38" t="s">
        <v>20</v>
      </c>
      <c r="S13" s="38">
        <v>3</v>
      </c>
    </row>
    <row r="14" spans="1:19" x14ac:dyDescent="0.3">
      <c r="A14" s="1">
        <v>35</v>
      </c>
      <c r="B14" s="44" t="s">
        <v>254</v>
      </c>
      <c r="C14" s="44">
        <v>1</v>
      </c>
      <c r="E14" s="1">
        <v>43</v>
      </c>
      <c r="F14" s="44" t="s">
        <v>157</v>
      </c>
      <c r="G14" s="44">
        <v>1</v>
      </c>
      <c r="I14" s="1">
        <v>51</v>
      </c>
      <c r="J14" s="44" t="s">
        <v>223</v>
      </c>
      <c r="K14" s="44">
        <v>2</v>
      </c>
      <c r="M14" s="1">
        <v>59</v>
      </c>
      <c r="N14" s="44" t="s">
        <v>210</v>
      </c>
      <c r="O14" s="44">
        <v>3</v>
      </c>
      <c r="Q14" s="37">
        <v>124</v>
      </c>
      <c r="R14" s="38" t="s">
        <v>21</v>
      </c>
      <c r="S14" s="38">
        <v>3</v>
      </c>
    </row>
    <row r="15" spans="1:19" x14ac:dyDescent="0.3">
      <c r="A15" s="1">
        <v>36</v>
      </c>
      <c r="B15" s="44" t="s">
        <v>46</v>
      </c>
      <c r="C15" s="44">
        <v>3</v>
      </c>
      <c r="E15" s="1">
        <v>44</v>
      </c>
      <c r="F15" s="44" t="s">
        <v>207</v>
      </c>
      <c r="G15" s="44">
        <v>3</v>
      </c>
      <c r="I15" s="1">
        <v>52</v>
      </c>
      <c r="J15" s="44" t="s">
        <v>209</v>
      </c>
      <c r="K15" s="44">
        <v>3</v>
      </c>
      <c r="M15" s="1">
        <v>60</v>
      </c>
      <c r="N15" s="44" t="s">
        <v>125</v>
      </c>
      <c r="O15" s="44">
        <v>1</v>
      </c>
      <c r="Q15" s="37">
        <v>129</v>
      </c>
      <c r="R15" s="38" t="s">
        <v>22</v>
      </c>
      <c r="S15" s="38">
        <v>3</v>
      </c>
    </row>
    <row r="16" spans="1:19" x14ac:dyDescent="0.3">
      <c r="A16" s="1">
        <v>37</v>
      </c>
      <c r="B16" s="44" t="s">
        <v>39</v>
      </c>
      <c r="C16" s="44">
        <v>1</v>
      </c>
      <c r="E16" s="1">
        <v>45</v>
      </c>
      <c r="F16" s="44" t="s">
        <v>106</v>
      </c>
      <c r="G16" s="44">
        <v>1</v>
      </c>
      <c r="I16" s="1">
        <v>53</v>
      </c>
      <c r="J16" s="44" t="s">
        <v>262</v>
      </c>
      <c r="K16" s="44">
        <v>1</v>
      </c>
      <c r="M16" s="1">
        <v>61</v>
      </c>
      <c r="N16" s="44" t="s">
        <v>265</v>
      </c>
      <c r="O16" s="44">
        <v>1</v>
      </c>
      <c r="Q16" s="35">
        <v>155</v>
      </c>
      <c r="R16" s="36" t="s">
        <v>23</v>
      </c>
      <c r="S16" s="36">
        <v>3</v>
      </c>
    </row>
    <row r="17" spans="1:19" x14ac:dyDescent="0.3">
      <c r="A17" s="1">
        <v>38</v>
      </c>
      <c r="B17" s="44" t="s">
        <v>255</v>
      </c>
      <c r="C17" s="44">
        <v>1</v>
      </c>
      <c r="E17" s="1">
        <v>46</v>
      </c>
      <c r="F17" s="44" t="s">
        <v>222</v>
      </c>
      <c r="G17" s="44">
        <v>2</v>
      </c>
      <c r="I17" s="1">
        <v>54</v>
      </c>
      <c r="J17" s="44" t="s">
        <v>14</v>
      </c>
      <c r="K17" s="44">
        <v>3</v>
      </c>
      <c r="M17" s="1">
        <v>62</v>
      </c>
      <c r="N17" s="44" t="s">
        <v>224</v>
      </c>
      <c r="O17" s="44">
        <v>2</v>
      </c>
      <c r="Q17" s="35">
        <v>2</v>
      </c>
      <c r="R17" s="36" t="s">
        <v>24</v>
      </c>
      <c r="S17" s="36">
        <v>2</v>
      </c>
    </row>
    <row r="18" spans="1:19" x14ac:dyDescent="0.3">
      <c r="A18" s="1">
        <v>39</v>
      </c>
      <c r="B18" s="44" t="s">
        <v>256</v>
      </c>
      <c r="C18" s="44">
        <v>1</v>
      </c>
      <c r="E18" s="1">
        <v>47</v>
      </c>
      <c r="F18" s="44" t="s">
        <v>259</v>
      </c>
      <c r="G18" s="44">
        <v>1</v>
      </c>
      <c r="I18" s="1">
        <v>55</v>
      </c>
      <c r="J18" s="44" t="s">
        <v>263</v>
      </c>
      <c r="K18" s="44">
        <v>1</v>
      </c>
      <c r="M18" s="1">
        <v>63</v>
      </c>
      <c r="N18" s="44" t="s">
        <v>124</v>
      </c>
      <c r="O18" s="44">
        <v>1</v>
      </c>
      <c r="Q18" s="37">
        <v>5</v>
      </c>
      <c r="R18" s="38" t="s">
        <v>25</v>
      </c>
      <c r="S18" s="38">
        <v>2</v>
      </c>
    </row>
    <row r="19" spans="1:19" x14ac:dyDescent="0.3">
      <c r="A19" s="1">
        <v>40</v>
      </c>
      <c r="B19" s="44" t="s">
        <v>257</v>
      </c>
      <c r="C19" s="44">
        <v>1</v>
      </c>
      <c r="E19" s="1">
        <v>48</v>
      </c>
      <c r="F19" s="44" t="s">
        <v>260</v>
      </c>
      <c r="G19" s="44">
        <v>1</v>
      </c>
      <c r="I19" s="1">
        <v>56</v>
      </c>
      <c r="J19" s="44" t="s">
        <v>264</v>
      </c>
      <c r="K19" s="44">
        <v>1</v>
      </c>
      <c r="M19" s="1">
        <v>64</v>
      </c>
      <c r="N19" s="44" t="s">
        <v>266</v>
      </c>
      <c r="O19" s="44">
        <v>1</v>
      </c>
      <c r="Q19" s="35">
        <v>9</v>
      </c>
      <c r="R19" s="36" t="s">
        <v>26</v>
      </c>
      <c r="S19" s="36">
        <v>2</v>
      </c>
    </row>
    <row r="20" spans="1:19" x14ac:dyDescent="0.3">
      <c r="Q20" s="35">
        <v>11</v>
      </c>
      <c r="R20" s="36" t="s">
        <v>27</v>
      </c>
      <c r="S20" s="36">
        <v>2</v>
      </c>
    </row>
    <row r="21" spans="1:19" x14ac:dyDescent="0.3">
      <c r="A21" s="66" t="s">
        <v>317</v>
      </c>
      <c r="B21" s="66"/>
      <c r="C21" s="66"/>
      <c r="E21" s="66" t="s">
        <v>318</v>
      </c>
      <c r="F21" s="66"/>
      <c r="G21" s="66"/>
      <c r="I21" s="66" t="s">
        <v>319</v>
      </c>
      <c r="J21" s="66"/>
      <c r="K21" s="66"/>
      <c r="M21" s="66" t="s">
        <v>320</v>
      </c>
      <c r="N21" s="66"/>
      <c r="O21" s="66"/>
      <c r="Q21" s="35">
        <v>13</v>
      </c>
      <c r="R21" s="36" t="s">
        <v>28</v>
      </c>
      <c r="S21" s="36">
        <v>2</v>
      </c>
    </row>
    <row r="22" spans="1:19" x14ac:dyDescent="0.3">
      <c r="A22" s="1">
        <v>65</v>
      </c>
      <c r="B22" s="44" t="s">
        <v>38</v>
      </c>
      <c r="C22" s="44">
        <v>2</v>
      </c>
      <c r="E22" s="1">
        <v>73</v>
      </c>
      <c r="F22" s="44" t="s">
        <v>272</v>
      </c>
      <c r="G22" s="44">
        <v>1</v>
      </c>
      <c r="I22" s="1">
        <v>81</v>
      </c>
      <c r="J22" s="44" t="s">
        <v>47</v>
      </c>
      <c r="K22" s="44">
        <v>3</v>
      </c>
      <c r="M22" s="1">
        <v>89</v>
      </c>
      <c r="N22" s="44" t="s">
        <v>104</v>
      </c>
      <c r="O22" s="44">
        <v>1</v>
      </c>
      <c r="Q22" s="37">
        <v>14</v>
      </c>
      <c r="R22" s="38" t="s">
        <v>29</v>
      </c>
      <c r="S22" s="38">
        <v>2</v>
      </c>
    </row>
    <row r="23" spans="1:19" x14ac:dyDescent="0.3">
      <c r="A23" s="1">
        <v>66</v>
      </c>
      <c r="B23" s="20" t="s">
        <v>267</v>
      </c>
      <c r="C23" s="20">
        <v>1</v>
      </c>
      <c r="E23" s="1">
        <v>74</v>
      </c>
      <c r="F23" s="20" t="s">
        <v>273</v>
      </c>
      <c r="G23" s="20">
        <v>1</v>
      </c>
      <c r="I23" s="1">
        <v>82</v>
      </c>
      <c r="J23" s="20" t="s">
        <v>48</v>
      </c>
      <c r="K23" s="20">
        <v>1</v>
      </c>
      <c r="M23" s="1">
        <v>90</v>
      </c>
      <c r="N23" s="20" t="s">
        <v>102</v>
      </c>
      <c r="O23" s="20">
        <v>2</v>
      </c>
      <c r="Q23" s="37">
        <v>17</v>
      </c>
      <c r="R23" s="38" t="s">
        <v>30</v>
      </c>
      <c r="S23" s="38">
        <v>2</v>
      </c>
    </row>
    <row r="24" spans="1:19" x14ac:dyDescent="0.3">
      <c r="A24" s="1">
        <v>67</v>
      </c>
      <c r="B24" s="44" t="s">
        <v>268</v>
      </c>
      <c r="C24" s="44">
        <v>1</v>
      </c>
      <c r="E24" s="1">
        <v>75</v>
      </c>
      <c r="F24" s="44" t="s">
        <v>226</v>
      </c>
      <c r="G24" s="44">
        <v>2</v>
      </c>
      <c r="I24" s="1">
        <v>83</v>
      </c>
      <c r="J24" s="44" t="s">
        <v>227</v>
      </c>
      <c r="K24" s="44">
        <v>2</v>
      </c>
      <c r="M24" s="1">
        <v>91</v>
      </c>
      <c r="N24" s="44" t="s">
        <v>12</v>
      </c>
      <c r="O24" s="44">
        <v>2</v>
      </c>
      <c r="Q24" s="35">
        <v>18</v>
      </c>
      <c r="R24" s="36" t="s">
        <v>31</v>
      </c>
      <c r="S24" s="36">
        <v>2</v>
      </c>
    </row>
    <row r="25" spans="1:19" x14ac:dyDescent="0.3">
      <c r="A25" s="1">
        <v>68</v>
      </c>
      <c r="B25" s="44" t="s">
        <v>225</v>
      </c>
      <c r="C25" s="44">
        <v>2</v>
      </c>
      <c r="E25" s="1">
        <v>76</v>
      </c>
      <c r="F25" s="44" t="s">
        <v>274</v>
      </c>
      <c r="G25" s="44">
        <v>1</v>
      </c>
      <c r="I25" s="1">
        <v>84</v>
      </c>
      <c r="J25" s="44" t="s">
        <v>278</v>
      </c>
      <c r="K25" s="44">
        <v>1</v>
      </c>
      <c r="M25" s="1">
        <v>92</v>
      </c>
      <c r="N25" s="44" t="s">
        <v>28</v>
      </c>
      <c r="O25" s="44">
        <v>2</v>
      </c>
      <c r="Q25" s="37">
        <v>19</v>
      </c>
      <c r="R25" s="38" t="s">
        <v>32</v>
      </c>
      <c r="S25" s="38">
        <v>2</v>
      </c>
    </row>
    <row r="26" spans="1:19" x14ac:dyDescent="0.3">
      <c r="A26" s="1">
        <v>69</v>
      </c>
      <c r="B26" s="44" t="s">
        <v>131</v>
      </c>
      <c r="C26" s="44">
        <v>2</v>
      </c>
      <c r="E26" s="1">
        <v>77</v>
      </c>
      <c r="F26" s="44" t="s">
        <v>85</v>
      </c>
      <c r="G26" s="44">
        <v>2</v>
      </c>
      <c r="I26" s="1">
        <v>85</v>
      </c>
      <c r="J26" s="44" t="s">
        <v>59</v>
      </c>
      <c r="K26" s="44">
        <v>2</v>
      </c>
      <c r="M26" s="1">
        <v>93</v>
      </c>
      <c r="N26" s="44" t="s">
        <v>26</v>
      </c>
      <c r="O26" s="44">
        <v>2</v>
      </c>
      <c r="Q26" s="35">
        <v>20</v>
      </c>
      <c r="R26" s="36" t="s">
        <v>33</v>
      </c>
      <c r="S26" s="36">
        <v>2</v>
      </c>
    </row>
    <row r="27" spans="1:19" x14ac:dyDescent="0.3">
      <c r="A27" s="1">
        <v>70</v>
      </c>
      <c r="B27" s="44" t="s">
        <v>269</v>
      </c>
      <c r="C27" s="44">
        <v>1</v>
      </c>
      <c r="E27" s="1">
        <v>78</v>
      </c>
      <c r="F27" s="44" t="s">
        <v>275</v>
      </c>
      <c r="G27" s="44">
        <v>1</v>
      </c>
      <c r="I27" s="1">
        <v>86</v>
      </c>
      <c r="J27" s="44" t="s">
        <v>211</v>
      </c>
      <c r="K27" s="44">
        <v>3</v>
      </c>
      <c r="M27" s="1">
        <v>94</v>
      </c>
      <c r="N27" s="44" t="s">
        <v>280</v>
      </c>
      <c r="O27" s="44">
        <v>1</v>
      </c>
      <c r="Q27" s="37">
        <v>26</v>
      </c>
      <c r="R27" s="38" t="s">
        <v>34</v>
      </c>
      <c r="S27" s="38">
        <v>2</v>
      </c>
    </row>
    <row r="28" spans="1:19" x14ac:dyDescent="0.3">
      <c r="A28" s="1">
        <v>71</v>
      </c>
      <c r="B28" s="44" t="s">
        <v>270</v>
      </c>
      <c r="C28" s="44">
        <v>1</v>
      </c>
      <c r="E28" s="1">
        <v>79</v>
      </c>
      <c r="F28" s="44" t="s">
        <v>276</v>
      </c>
      <c r="G28" s="44">
        <v>1</v>
      </c>
      <c r="I28" s="1">
        <v>87</v>
      </c>
      <c r="J28" s="44" t="s">
        <v>228</v>
      </c>
      <c r="K28" s="44">
        <v>2</v>
      </c>
      <c r="M28" s="1">
        <v>95</v>
      </c>
      <c r="N28" s="44" t="s">
        <v>103</v>
      </c>
      <c r="O28" s="44">
        <v>2</v>
      </c>
      <c r="Q28" s="35">
        <v>29</v>
      </c>
      <c r="R28" s="36" t="s">
        <v>35</v>
      </c>
      <c r="S28" s="36">
        <v>2</v>
      </c>
    </row>
    <row r="29" spans="1:19" x14ac:dyDescent="0.3">
      <c r="A29" s="1">
        <v>72</v>
      </c>
      <c r="B29" s="44" t="s">
        <v>271</v>
      </c>
      <c r="C29" s="44">
        <v>1</v>
      </c>
      <c r="E29" s="1">
        <v>80</v>
      </c>
      <c r="F29" s="44" t="s">
        <v>277</v>
      </c>
      <c r="G29" s="44">
        <v>1</v>
      </c>
      <c r="I29" s="1">
        <v>88</v>
      </c>
      <c r="J29" s="44" t="s">
        <v>279</v>
      </c>
      <c r="K29" s="44">
        <v>1</v>
      </c>
      <c r="M29" s="1">
        <v>96</v>
      </c>
      <c r="N29" s="44" t="s">
        <v>281</v>
      </c>
      <c r="O29" s="44">
        <v>1</v>
      </c>
      <c r="Q29" s="37">
        <v>30</v>
      </c>
      <c r="R29" s="38" t="s">
        <v>36</v>
      </c>
      <c r="S29" s="38">
        <v>2</v>
      </c>
    </row>
    <row r="30" spans="1:19" x14ac:dyDescent="0.3">
      <c r="Q30" s="37">
        <v>32</v>
      </c>
      <c r="R30" s="38" t="s">
        <v>37</v>
      </c>
      <c r="S30" s="38">
        <v>2</v>
      </c>
    </row>
    <row r="31" spans="1:19" x14ac:dyDescent="0.3">
      <c r="A31" s="66" t="s">
        <v>197</v>
      </c>
      <c r="B31" s="66"/>
      <c r="C31" s="66"/>
      <c r="E31" s="66" t="s">
        <v>321</v>
      </c>
      <c r="F31" s="66"/>
      <c r="G31" s="66"/>
      <c r="I31" s="66" t="s">
        <v>198</v>
      </c>
      <c r="J31" s="66"/>
      <c r="K31" s="66"/>
      <c r="M31" s="66" t="s">
        <v>322</v>
      </c>
      <c r="N31" s="66"/>
      <c r="O31" s="66"/>
      <c r="Q31" s="37">
        <v>33</v>
      </c>
      <c r="R31" s="38" t="s">
        <v>38</v>
      </c>
      <c r="S31" s="38">
        <v>2</v>
      </c>
    </row>
    <row r="32" spans="1:19" x14ac:dyDescent="0.3">
      <c r="A32" s="1">
        <v>97</v>
      </c>
      <c r="B32" s="44" t="s">
        <v>229</v>
      </c>
      <c r="C32" s="44">
        <v>2</v>
      </c>
      <c r="E32" s="1">
        <v>105</v>
      </c>
      <c r="F32" s="44" t="s">
        <v>58</v>
      </c>
      <c r="G32" s="44">
        <v>1</v>
      </c>
      <c r="I32" s="1">
        <v>113</v>
      </c>
      <c r="J32" s="44" t="s">
        <v>64</v>
      </c>
      <c r="K32" s="44">
        <v>2</v>
      </c>
      <c r="M32" s="1">
        <v>121</v>
      </c>
      <c r="N32" s="44" t="s">
        <v>158</v>
      </c>
      <c r="O32" s="44">
        <v>1</v>
      </c>
      <c r="Q32" s="35">
        <v>36</v>
      </c>
      <c r="R32" s="36" t="s">
        <v>39</v>
      </c>
      <c r="S32" s="36">
        <v>2</v>
      </c>
    </row>
    <row r="33" spans="1:19" x14ac:dyDescent="0.3">
      <c r="A33" s="1">
        <v>98</v>
      </c>
      <c r="B33" s="20" t="s">
        <v>282</v>
      </c>
      <c r="C33" s="20">
        <v>1</v>
      </c>
      <c r="E33" s="1">
        <v>106</v>
      </c>
      <c r="F33" s="20" t="s">
        <v>287</v>
      </c>
      <c r="G33" s="20">
        <v>1</v>
      </c>
      <c r="I33" s="1">
        <v>114</v>
      </c>
      <c r="J33" s="20" t="s">
        <v>290</v>
      </c>
      <c r="K33" s="20">
        <v>1</v>
      </c>
      <c r="M33" s="1">
        <v>122</v>
      </c>
      <c r="N33" s="20" t="s">
        <v>97</v>
      </c>
      <c r="O33" s="20">
        <v>1</v>
      </c>
      <c r="Q33" s="37">
        <v>37</v>
      </c>
      <c r="R33" s="38" t="s">
        <v>40</v>
      </c>
      <c r="S33" s="38">
        <v>2</v>
      </c>
    </row>
    <row r="34" spans="1:19" x14ac:dyDescent="0.3">
      <c r="A34" s="1">
        <v>99</v>
      </c>
      <c r="B34" s="44" t="s">
        <v>63</v>
      </c>
      <c r="C34" s="44">
        <v>2</v>
      </c>
      <c r="E34" s="1">
        <v>107</v>
      </c>
      <c r="F34" s="44" t="s">
        <v>230</v>
      </c>
      <c r="G34" s="44">
        <v>2</v>
      </c>
      <c r="I34" s="1">
        <v>115</v>
      </c>
      <c r="J34" s="44" t="s">
        <v>212</v>
      </c>
      <c r="K34" s="44">
        <v>3</v>
      </c>
      <c r="M34" s="1">
        <v>123</v>
      </c>
      <c r="N34" s="44" t="s">
        <v>159</v>
      </c>
      <c r="O34" s="44">
        <v>1</v>
      </c>
      <c r="Q34" s="35">
        <v>50</v>
      </c>
      <c r="R34" s="36" t="s">
        <v>41</v>
      </c>
      <c r="S34" s="36">
        <v>2</v>
      </c>
    </row>
    <row r="35" spans="1:19" x14ac:dyDescent="0.3">
      <c r="A35" s="1">
        <v>100</v>
      </c>
      <c r="B35" s="44" t="s">
        <v>283</v>
      </c>
      <c r="C35" s="44">
        <v>1</v>
      </c>
      <c r="E35" s="1">
        <v>108</v>
      </c>
      <c r="F35" s="44" t="s">
        <v>288</v>
      </c>
      <c r="G35" s="44">
        <v>1</v>
      </c>
      <c r="I35" s="1">
        <v>116</v>
      </c>
      <c r="J35" s="44" t="s">
        <v>291</v>
      </c>
      <c r="K35" s="44">
        <v>1</v>
      </c>
      <c r="M35" s="1">
        <v>124</v>
      </c>
      <c r="N35" s="44" t="s">
        <v>295</v>
      </c>
      <c r="O35" s="44">
        <v>1</v>
      </c>
      <c r="Q35" s="35">
        <v>57</v>
      </c>
      <c r="R35" s="36" t="s">
        <v>42</v>
      </c>
      <c r="S35" s="36">
        <v>2</v>
      </c>
    </row>
    <row r="36" spans="1:19" x14ac:dyDescent="0.3">
      <c r="A36" s="1">
        <v>101</v>
      </c>
      <c r="B36" s="44" t="s">
        <v>62</v>
      </c>
      <c r="C36" s="44">
        <v>2</v>
      </c>
      <c r="E36" s="1">
        <v>109</v>
      </c>
      <c r="F36" s="44" t="s">
        <v>289</v>
      </c>
      <c r="G36" s="44">
        <v>1</v>
      </c>
      <c r="I36" s="1">
        <v>117</v>
      </c>
      <c r="J36" s="44" t="s">
        <v>137</v>
      </c>
      <c r="K36" s="44">
        <v>2</v>
      </c>
      <c r="M36" s="1">
        <v>125</v>
      </c>
      <c r="N36" s="44" t="s">
        <v>19</v>
      </c>
      <c r="O36" s="44">
        <v>3</v>
      </c>
      <c r="Q36" s="37">
        <v>58</v>
      </c>
      <c r="R36" s="38" t="s">
        <v>43</v>
      </c>
      <c r="S36" s="38">
        <v>2</v>
      </c>
    </row>
    <row r="37" spans="1:19" x14ac:dyDescent="0.3">
      <c r="A37" s="1">
        <v>102</v>
      </c>
      <c r="B37" s="44" t="s">
        <v>284</v>
      </c>
      <c r="C37" s="44">
        <v>1</v>
      </c>
      <c r="E37" s="1">
        <v>110</v>
      </c>
      <c r="F37" s="44" t="s">
        <v>231</v>
      </c>
      <c r="G37" s="44">
        <v>2</v>
      </c>
      <c r="I37" s="1">
        <v>118</v>
      </c>
      <c r="J37" s="44" t="s">
        <v>292</v>
      </c>
      <c r="K37" s="44">
        <v>1</v>
      </c>
      <c r="M37" s="1">
        <v>126</v>
      </c>
      <c r="N37" s="44" t="s">
        <v>69</v>
      </c>
      <c r="O37" s="44">
        <v>2</v>
      </c>
      <c r="Q37" s="37">
        <v>60</v>
      </c>
      <c r="R37" s="38" t="s">
        <v>44</v>
      </c>
      <c r="S37" s="38">
        <v>2</v>
      </c>
    </row>
    <row r="38" spans="1:19" x14ac:dyDescent="0.3">
      <c r="A38" s="1">
        <v>103</v>
      </c>
      <c r="B38" s="44" t="s">
        <v>285</v>
      </c>
      <c r="C38" s="44">
        <v>1</v>
      </c>
      <c r="E38" s="1">
        <v>111</v>
      </c>
      <c r="F38" s="44" t="s">
        <v>146</v>
      </c>
      <c r="G38" s="44">
        <v>1</v>
      </c>
      <c r="I38" s="1">
        <v>119</v>
      </c>
      <c r="J38" s="44" t="s">
        <v>293</v>
      </c>
      <c r="K38" s="44">
        <v>1</v>
      </c>
      <c r="M38" s="1">
        <v>127</v>
      </c>
      <c r="N38" s="44" t="s">
        <v>10</v>
      </c>
      <c r="O38" s="44">
        <v>5</v>
      </c>
      <c r="Q38" s="35">
        <v>61</v>
      </c>
      <c r="R38" s="36" t="s">
        <v>45</v>
      </c>
      <c r="S38" s="36">
        <v>2</v>
      </c>
    </row>
    <row r="39" spans="1:19" x14ac:dyDescent="0.3">
      <c r="A39" s="1">
        <v>104</v>
      </c>
      <c r="B39" s="44" t="s">
        <v>286</v>
      </c>
      <c r="C39" s="44">
        <v>1</v>
      </c>
      <c r="E39" s="1">
        <v>112</v>
      </c>
      <c r="F39" s="44" t="s">
        <v>232</v>
      </c>
      <c r="G39" s="44">
        <v>2</v>
      </c>
      <c r="I39" s="1">
        <v>120</v>
      </c>
      <c r="J39" s="44" t="s">
        <v>294</v>
      </c>
      <c r="K39" s="44">
        <v>1</v>
      </c>
      <c r="M39" s="1">
        <v>128</v>
      </c>
      <c r="N39" s="44" t="s">
        <v>233</v>
      </c>
      <c r="O39" s="44">
        <v>2</v>
      </c>
      <c r="Q39" s="35">
        <v>66</v>
      </c>
      <c r="R39" s="36" t="s">
        <v>46</v>
      </c>
      <c r="S39" s="36">
        <v>2</v>
      </c>
    </row>
    <row r="40" spans="1:19" x14ac:dyDescent="0.3">
      <c r="Q40" s="35">
        <v>73</v>
      </c>
      <c r="R40" s="36" t="s">
        <v>47</v>
      </c>
      <c r="S40" s="36">
        <v>2</v>
      </c>
    </row>
    <row r="41" spans="1:19" x14ac:dyDescent="0.3">
      <c r="A41" s="65" t="s">
        <v>323</v>
      </c>
      <c r="B41" s="65"/>
      <c r="C41" s="65"/>
      <c r="E41" s="66" t="s">
        <v>324</v>
      </c>
      <c r="F41" s="66"/>
      <c r="G41" s="66"/>
      <c r="I41" s="66" t="s">
        <v>325</v>
      </c>
      <c r="J41" s="66"/>
      <c r="K41" s="66"/>
      <c r="M41" s="66" t="s">
        <v>199</v>
      </c>
      <c r="N41" s="66"/>
      <c r="O41" s="66"/>
      <c r="Q41" s="35">
        <v>75</v>
      </c>
      <c r="R41" s="36" t="s">
        <v>48</v>
      </c>
      <c r="S41" s="36">
        <v>2</v>
      </c>
    </row>
    <row r="42" spans="1:19" x14ac:dyDescent="0.3">
      <c r="A42" s="1">
        <v>129</v>
      </c>
      <c r="B42" s="44" t="s">
        <v>296</v>
      </c>
      <c r="C42" s="44">
        <v>1</v>
      </c>
      <c r="E42" s="1">
        <v>137</v>
      </c>
      <c r="F42" s="44" t="s">
        <v>203</v>
      </c>
      <c r="G42" s="44">
        <v>4</v>
      </c>
      <c r="I42" s="1">
        <v>145</v>
      </c>
      <c r="J42" s="44" t="s">
        <v>76</v>
      </c>
      <c r="K42" s="44">
        <v>2</v>
      </c>
      <c r="M42" s="1">
        <v>153</v>
      </c>
      <c r="N42" s="44" t="s">
        <v>81</v>
      </c>
      <c r="O42" s="44">
        <v>2</v>
      </c>
      <c r="Q42" s="35">
        <v>77</v>
      </c>
      <c r="R42" s="36" t="s">
        <v>49</v>
      </c>
      <c r="S42" s="36">
        <v>2</v>
      </c>
    </row>
    <row r="43" spans="1:19" x14ac:dyDescent="0.3">
      <c r="A43" s="1">
        <v>130</v>
      </c>
      <c r="B43" s="20" t="s">
        <v>234</v>
      </c>
      <c r="C43" s="20">
        <v>2</v>
      </c>
      <c r="E43" s="1">
        <v>138</v>
      </c>
      <c r="F43" s="20" t="s">
        <v>299</v>
      </c>
      <c r="G43" s="20">
        <v>1</v>
      </c>
      <c r="I43" s="1">
        <v>146</v>
      </c>
      <c r="J43" s="20" t="s">
        <v>214</v>
      </c>
      <c r="K43" s="20">
        <v>3</v>
      </c>
      <c r="M43" s="1">
        <v>154</v>
      </c>
      <c r="N43" s="20" t="s">
        <v>82</v>
      </c>
      <c r="O43" s="20">
        <v>1</v>
      </c>
      <c r="Q43" s="35">
        <v>79</v>
      </c>
      <c r="R43" s="36" t="s">
        <v>50</v>
      </c>
      <c r="S43" s="36">
        <v>2</v>
      </c>
    </row>
    <row r="44" spans="1:19" x14ac:dyDescent="0.3">
      <c r="A44" s="1">
        <v>131</v>
      </c>
      <c r="B44" s="44" t="s">
        <v>297</v>
      </c>
      <c r="C44" s="44">
        <v>1</v>
      </c>
      <c r="E44" s="1">
        <v>139</v>
      </c>
      <c r="F44" s="44" t="s">
        <v>236</v>
      </c>
      <c r="G44" s="44">
        <v>2</v>
      </c>
      <c r="I44" s="1">
        <v>147</v>
      </c>
      <c r="J44" s="44" t="s">
        <v>79</v>
      </c>
      <c r="K44" s="44">
        <v>1</v>
      </c>
      <c r="M44" s="1">
        <v>155</v>
      </c>
      <c r="N44" s="44" t="s">
        <v>305</v>
      </c>
      <c r="O44" s="44">
        <v>1</v>
      </c>
      <c r="Q44" s="37">
        <v>80</v>
      </c>
      <c r="R44" s="38" t="s">
        <v>51</v>
      </c>
      <c r="S44" s="38">
        <v>2</v>
      </c>
    </row>
    <row r="45" spans="1:19" x14ac:dyDescent="0.3">
      <c r="A45" s="1">
        <v>132</v>
      </c>
      <c r="B45" s="44" t="s">
        <v>21</v>
      </c>
      <c r="C45" s="44">
        <v>2</v>
      </c>
      <c r="E45" s="1">
        <v>140</v>
      </c>
      <c r="F45" s="44" t="s">
        <v>9</v>
      </c>
      <c r="G45" s="44">
        <v>6</v>
      </c>
      <c r="I45" s="1">
        <v>148</v>
      </c>
      <c r="J45" s="44" t="s">
        <v>237</v>
      </c>
      <c r="K45" s="44">
        <v>2</v>
      </c>
      <c r="M45" s="1">
        <v>156</v>
      </c>
      <c r="N45" s="44" t="s">
        <v>170</v>
      </c>
      <c r="O45" s="44">
        <v>2</v>
      </c>
      <c r="Q45" s="37">
        <v>81</v>
      </c>
      <c r="R45" s="38" t="s">
        <v>52</v>
      </c>
      <c r="S45" s="38">
        <v>2</v>
      </c>
    </row>
    <row r="46" spans="1:19" x14ac:dyDescent="0.3">
      <c r="A46" s="1">
        <v>133</v>
      </c>
      <c r="B46" s="44" t="s">
        <v>162</v>
      </c>
      <c r="C46" s="44">
        <v>2</v>
      </c>
      <c r="E46" s="1">
        <v>141</v>
      </c>
      <c r="F46" s="44" t="s">
        <v>300</v>
      </c>
      <c r="G46" s="44">
        <v>1</v>
      </c>
      <c r="I46" s="1">
        <v>149</v>
      </c>
      <c r="J46" s="44" t="s">
        <v>302</v>
      </c>
      <c r="K46" s="44">
        <v>1</v>
      </c>
      <c r="M46" s="1">
        <v>157</v>
      </c>
      <c r="N46" s="44" t="s">
        <v>306</v>
      </c>
      <c r="O46" s="44">
        <v>1</v>
      </c>
      <c r="Q46" s="35">
        <v>82</v>
      </c>
      <c r="R46" s="36" t="s">
        <v>53</v>
      </c>
      <c r="S46" s="36">
        <v>2</v>
      </c>
    </row>
    <row r="47" spans="1:19" x14ac:dyDescent="0.3">
      <c r="A47" s="1">
        <v>134</v>
      </c>
      <c r="B47" s="44" t="s">
        <v>213</v>
      </c>
      <c r="C47" s="44">
        <v>3</v>
      </c>
      <c r="E47" s="1">
        <v>142</v>
      </c>
      <c r="F47" s="44" t="s">
        <v>301</v>
      </c>
      <c r="G47" s="44">
        <v>1</v>
      </c>
      <c r="I47" s="1">
        <v>150</v>
      </c>
      <c r="J47" s="44" t="s">
        <v>238</v>
      </c>
      <c r="K47" s="44">
        <v>2</v>
      </c>
      <c r="M47" s="1">
        <v>158</v>
      </c>
      <c r="N47" s="44" t="s">
        <v>135</v>
      </c>
      <c r="O47" s="44">
        <v>1</v>
      </c>
      <c r="Q47" s="37">
        <v>83</v>
      </c>
      <c r="R47" s="38" t="s">
        <v>54</v>
      </c>
      <c r="S47" s="38">
        <v>2</v>
      </c>
    </row>
    <row r="48" spans="1:19" x14ac:dyDescent="0.3">
      <c r="A48" s="1">
        <v>135</v>
      </c>
      <c r="B48" s="44" t="s">
        <v>298</v>
      </c>
      <c r="C48" s="44">
        <v>1</v>
      </c>
      <c r="E48" s="1">
        <v>143</v>
      </c>
      <c r="F48" s="44" t="s">
        <v>167</v>
      </c>
      <c r="G48" s="44">
        <v>1</v>
      </c>
      <c r="I48" s="1">
        <v>151</v>
      </c>
      <c r="J48" s="44" t="s">
        <v>303</v>
      </c>
      <c r="K48" s="44">
        <v>1</v>
      </c>
      <c r="M48" s="1">
        <v>159</v>
      </c>
      <c r="N48" s="44" t="s">
        <v>172</v>
      </c>
      <c r="O48" s="44">
        <v>1</v>
      </c>
      <c r="Q48" s="37">
        <v>87</v>
      </c>
      <c r="R48" s="38" t="s">
        <v>55</v>
      </c>
      <c r="S48" s="38">
        <v>2</v>
      </c>
    </row>
    <row r="49" spans="1:19" x14ac:dyDescent="0.3">
      <c r="A49" s="1">
        <v>136</v>
      </c>
      <c r="B49" s="44" t="s">
        <v>235</v>
      </c>
      <c r="C49" s="44">
        <v>2</v>
      </c>
      <c r="E49" s="1">
        <v>144</v>
      </c>
      <c r="F49" s="44" t="s">
        <v>74</v>
      </c>
      <c r="G49" s="44">
        <v>2</v>
      </c>
      <c r="I49" s="1">
        <v>152</v>
      </c>
      <c r="J49" s="44" t="s">
        <v>304</v>
      </c>
      <c r="K49" s="44">
        <v>1</v>
      </c>
      <c r="M49" s="1">
        <v>160</v>
      </c>
      <c r="N49" s="44" t="s">
        <v>83</v>
      </c>
      <c r="O49" s="44">
        <v>2</v>
      </c>
      <c r="Q49" s="39">
        <v>88</v>
      </c>
      <c r="R49" s="40" t="s">
        <v>56</v>
      </c>
      <c r="S49" s="40">
        <v>2</v>
      </c>
    </row>
    <row r="50" spans="1:19" x14ac:dyDescent="0.3">
      <c r="Q50" s="36">
        <v>89</v>
      </c>
      <c r="R50" s="36" t="s">
        <v>57</v>
      </c>
      <c r="S50" s="36">
        <v>2</v>
      </c>
    </row>
    <row r="51" spans="1:19" x14ac:dyDescent="0.3">
      <c r="A51" s="65" t="s">
        <v>326</v>
      </c>
      <c r="B51" s="65"/>
      <c r="C51" s="65"/>
      <c r="E51" s="65" t="s">
        <v>200</v>
      </c>
      <c r="F51" s="65"/>
      <c r="G51" s="65"/>
      <c r="I51" s="65" t="s">
        <v>201</v>
      </c>
      <c r="J51" s="65"/>
      <c r="K51" s="65"/>
      <c r="M51" s="20"/>
      <c r="N51" s="20"/>
      <c r="O51" s="20"/>
      <c r="Q51" s="38">
        <v>90</v>
      </c>
      <c r="R51" s="38" t="s">
        <v>58</v>
      </c>
      <c r="S51" s="38">
        <v>2</v>
      </c>
    </row>
    <row r="52" spans="1:19" x14ac:dyDescent="0.3">
      <c r="A52" s="1">
        <v>161</v>
      </c>
      <c r="B52" s="44" t="s">
        <v>307</v>
      </c>
      <c r="C52" s="44">
        <v>1</v>
      </c>
      <c r="E52" s="1">
        <v>169</v>
      </c>
      <c r="F52" s="44" t="s">
        <v>311</v>
      </c>
      <c r="G52" s="44">
        <v>1</v>
      </c>
      <c r="I52" s="1">
        <v>177</v>
      </c>
      <c r="J52" s="44" t="s">
        <v>92</v>
      </c>
      <c r="K52" s="44">
        <v>2</v>
      </c>
      <c r="M52" s="20"/>
      <c r="N52" s="20"/>
      <c r="O52" s="20"/>
      <c r="Q52" s="38">
        <v>92</v>
      </c>
      <c r="R52" s="38" t="s">
        <v>59</v>
      </c>
      <c r="S52" s="38">
        <v>2</v>
      </c>
    </row>
    <row r="53" spans="1:19" x14ac:dyDescent="0.3">
      <c r="A53" s="1">
        <v>162</v>
      </c>
      <c r="B53" s="20" t="s">
        <v>84</v>
      </c>
      <c r="C53" s="20">
        <v>2</v>
      </c>
      <c r="E53" s="1">
        <v>170</v>
      </c>
      <c r="F53" s="20" t="s">
        <v>183</v>
      </c>
      <c r="G53" s="20">
        <v>1</v>
      </c>
      <c r="I53" s="1">
        <v>178</v>
      </c>
      <c r="J53" s="20" t="s">
        <v>241</v>
      </c>
      <c r="K53" s="20">
        <v>2</v>
      </c>
      <c r="M53" s="20"/>
      <c r="N53" s="20"/>
      <c r="O53" s="20"/>
      <c r="Q53" s="38">
        <v>97</v>
      </c>
      <c r="R53" s="38" t="s">
        <v>60</v>
      </c>
      <c r="S53" s="38">
        <v>2</v>
      </c>
    </row>
    <row r="54" spans="1:19" x14ac:dyDescent="0.3">
      <c r="A54" s="1">
        <v>163</v>
      </c>
      <c r="B54" s="44" t="s">
        <v>308</v>
      </c>
      <c r="C54" s="44">
        <v>1</v>
      </c>
      <c r="E54" s="1">
        <v>171</v>
      </c>
      <c r="F54" s="44" t="s">
        <v>312</v>
      </c>
      <c r="G54" s="44">
        <v>1</v>
      </c>
      <c r="I54" s="1">
        <v>179</v>
      </c>
      <c r="J54" s="44" t="s">
        <v>314</v>
      </c>
      <c r="K54" s="44">
        <v>1</v>
      </c>
      <c r="M54" s="20"/>
      <c r="N54" s="20"/>
      <c r="O54" s="20"/>
      <c r="Q54" s="38">
        <v>99</v>
      </c>
      <c r="R54" s="38" t="s">
        <v>61</v>
      </c>
      <c r="S54" s="38">
        <v>2</v>
      </c>
    </row>
    <row r="55" spans="1:19" x14ac:dyDescent="0.3">
      <c r="A55" s="1">
        <v>164</v>
      </c>
      <c r="B55" s="44" t="s">
        <v>309</v>
      </c>
      <c r="C55" s="44">
        <v>1</v>
      </c>
      <c r="E55" s="1">
        <v>172</v>
      </c>
      <c r="F55" s="44" t="s">
        <v>186</v>
      </c>
      <c r="G55" s="44">
        <v>1</v>
      </c>
      <c r="I55" s="1">
        <v>180</v>
      </c>
      <c r="J55" s="44" t="s">
        <v>96</v>
      </c>
      <c r="K55" s="44">
        <v>2</v>
      </c>
      <c r="M55" s="20"/>
      <c r="N55" s="20"/>
      <c r="O55" s="20"/>
      <c r="Q55" s="36">
        <v>100</v>
      </c>
      <c r="R55" s="36" t="s">
        <v>62</v>
      </c>
      <c r="S55" s="36">
        <v>2</v>
      </c>
    </row>
    <row r="56" spans="1:19" x14ac:dyDescent="0.3">
      <c r="A56" s="1">
        <v>165</v>
      </c>
      <c r="B56" s="44" t="s">
        <v>87</v>
      </c>
      <c r="C56" s="44">
        <v>1</v>
      </c>
      <c r="E56" s="1">
        <v>173</v>
      </c>
      <c r="F56" s="44" t="s">
        <v>187</v>
      </c>
      <c r="G56" s="44">
        <v>2</v>
      </c>
      <c r="I56" s="1">
        <v>181</v>
      </c>
      <c r="J56" s="44" t="s">
        <v>95</v>
      </c>
      <c r="K56" s="44">
        <v>1</v>
      </c>
      <c r="M56" s="20"/>
      <c r="N56" s="20"/>
      <c r="O56" s="20"/>
      <c r="Q56" s="38">
        <v>101</v>
      </c>
      <c r="R56" s="38" t="s">
        <v>63</v>
      </c>
      <c r="S56" s="38">
        <v>2</v>
      </c>
    </row>
    <row r="57" spans="1:19" x14ac:dyDescent="0.3">
      <c r="A57" s="1">
        <v>166</v>
      </c>
      <c r="B57" s="44" t="s">
        <v>215</v>
      </c>
      <c r="C57" s="44">
        <v>3</v>
      </c>
      <c r="E57" s="1">
        <v>174</v>
      </c>
      <c r="F57" s="44" t="s">
        <v>185</v>
      </c>
      <c r="G57" s="44">
        <v>2</v>
      </c>
      <c r="I57" s="1">
        <v>182</v>
      </c>
      <c r="J57" s="44" t="s">
        <v>242</v>
      </c>
      <c r="K57" s="44">
        <v>2</v>
      </c>
      <c r="M57" s="20"/>
      <c r="N57" s="20"/>
      <c r="O57" s="20"/>
      <c r="Q57" s="36">
        <v>105</v>
      </c>
      <c r="R57" s="36" t="s">
        <v>64</v>
      </c>
      <c r="S57" s="36">
        <v>2</v>
      </c>
    </row>
    <row r="58" spans="1:19" x14ac:dyDescent="0.3">
      <c r="A58" s="1">
        <v>167</v>
      </c>
      <c r="B58" s="44" t="s">
        <v>310</v>
      </c>
      <c r="C58" s="44">
        <v>1</v>
      </c>
      <c r="E58" s="1">
        <v>175</v>
      </c>
      <c r="F58" s="44" t="s">
        <v>240</v>
      </c>
      <c r="G58" s="44">
        <v>2</v>
      </c>
      <c r="I58" s="1">
        <v>183</v>
      </c>
      <c r="J58" s="44" t="s">
        <v>191</v>
      </c>
      <c r="K58" s="44">
        <v>1</v>
      </c>
      <c r="M58" s="20"/>
      <c r="N58" s="20"/>
      <c r="O58" s="20"/>
      <c r="Q58" s="36">
        <v>107</v>
      </c>
      <c r="R58" s="36" t="s">
        <v>65</v>
      </c>
      <c r="S58" s="36">
        <v>2</v>
      </c>
    </row>
    <row r="59" spans="1:19" x14ac:dyDescent="0.3">
      <c r="A59" s="1">
        <v>168</v>
      </c>
      <c r="B59" s="44" t="s">
        <v>239</v>
      </c>
      <c r="C59" s="44">
        <v>2</v>
      </c>
      <c r="E59" s="1">
        <v>176</v>
      </c>
      <c r="F59" s="44" t="s">
        <v>313</v>
      </c>
      <c r="G59" s="44">
        <v>1</v>
      </c>
      <c r="I59" s="1">
        <v>184</v>
      </c>
      <c r="J59" s="44" t="s">
        <v>94</v>
      </c>
      <c r="K59" s="44">
        <v>1</v>
      </c>
      <c r="M59" s="20"/>
      <c r="N59" s="20"/>
      <c r="O59" s="20"/>
      <c r="Q59" s="38">
        <v>108</v>
      </c>
      <c r="R59" s="38" t="s">
        <v>66</v>
      </c>
      <c r="S59" s="38">
        <v>2</v>
      </c>
    </row>
    <row r="60" spans="1:19" x14ac:dyDescent="0.3">
      <c r="Q60" s="38">
        <v>113</v>
      </c>
      <c r="R60" s="38" t="s">
        <v>67</v>
      </c>
      <c r="S60" s="38">
        <v>2</v>
      </c>
    </row>
    <row r="61" spans="1:19" x14ac:dyDescent="0.3">
      <c r="Q61" s="38">
        <v>115</v>
      </c>
      <c r="R61" s="38" t="s">
        <v>68</v>
      </c>
      <c r="S61" s="38">
        <v>2</v>
      </c>
    </row>
    <row r="62" spans="1:19" x14ac:dyDescent="0.3">
      <c r="Q62" s="36">
        <v>118</v>
      </c>
      <c r="R62" s="36" t="s">
        <v>69</v>
      </c>
      <c r="S62" s="36">
        <v>2</v>
      </c>
    </row>
    <row r="63" spans="1:19" x14ac:dyDescent="0.3">
      <c r="Q63" s="36">
        <v>120</v>
      </c>
      <c r="R63" s="36" t="s">
        <v>70</v>
      </c>
      <c r="S63" s="36">
        <v>2</v>
      </c>
    </row>
    <row r="64" spans="1:19" x14ac:dyDescent="0.3">
      <c r="Q64" s="36">
        <v>127</v>
      </c>
      <c r="R64" s="36" t="s">
        <v>71</v>
      </c>
      <c r="S64" s="36">
        <v>2</v>
      </c>
    </row>
    <row r="65" spans="17:19" x14ac:dyDescent="0.3">
      <c r="Q65" s="38">
        <v>128</v>
      </c>
      <c r="R65" s="38" t="s">
        <v>72</v>
      </c>
      <c r="S65" s="38">
        <v>2</v>
      </c>
    </row>
    <row r="66" spans="17:19" x14ac:dyDescent="0.3">
      <c r="Q66" s="36">
        <v>130</v>
      </c>
      <c r="R66" s="36" t="s">
        <v>73</v>
      </c>
      <c r="S66" s="36">
        <v>2</v>
      </c>
    </row>
    <row r="67" spans="17:19" x14ac:dyDescent="0.3">
      <c r="Q67" s="36">
        <v>136</v>
      </c>
      <c r="R67" s="36" t="s">
        <v>74</v>
      </c>
      <c r="S67" s="36">
        <v>2</v>
      </c>
    </row>
    <row r="68" spans="17:19" x14ac:dyDescent="0.3">
      <c r="Q68" s="36">
        <v>137</v>
      </c>
      <c r="R68" s="36" t="s">
        <v>75</v>
      </c>
      <c r="S68" s="36">
        <v>2</v>
      </c>
    </row>
    <row r="69" spans="17:19" x14ac:dyDescent="0.3">
      <c r="Q69" s="38">
        <v>138</v>
      </c>
      <c r="R69" s="38" t="s">
        <v>76</v>
      </c>
      <c r="S69" s="38">
        <v>2</v>
      </c>
    </row>
    <row r="70" spans="17:19" x14ac:dyDescent="0.3">
      <c r="Q70" s="36">
        <v>139</v>
      </c>
      <c r="R70" s="36" t="s">
        <v>77</v>
      </c>
      <c r="S70" s="36">
        <v>2</v>
      </c>
    </row>
    <row r="71" spans="17:19" x14ac:dyDescent="0.3">
      <c r="Q71" s="38">
        <v>140</v>
      </c>
      <c r="R71" s="38" t="s">
        <v>78</v>
      </c>
      <c r="S71" s="38">
        <v>2</v>
      </c>
    </row>
    <row r="72" spans="17:19" x14ac:dyDescent="0.3">
      <c r="Q72" s="36">
        <v>141</v>
      </c>
      <c r="R72" s="36" t="s">
        <v>79</v>
      </c>
      <c r="S72" s="36">
        <v>2</v>
      </c>
    </row>
    <row r="73" spans="17:19" x14ac:dyDescent="0.3">
      <c r="Q73" s="38">
        <v>142</v>
      </c>
      <c r="R73" s="38" t="s">
        <v>80</v>
      </c>
      <c r="S73" s="38">
        <v>2</v>
      </c>
    </row>
    <row r="74" spans="17:19" x14ac:dyDescent="0.3">
      <c r="Q74" s="38">
        <v>145</v>
      </c>
      <c r="R74" s="38" t="s">
        <v>81</v>
      </c>
      <c r="S74" s="38">
        <v>2</v>
      </c>
    </row>
    <row r="75" spans="17:19" x14ac:dyDescent="0.3">
      <c r="Q75" s="36">
        <v>146</v>
      </c>
      <c r="R75" s="36" t="s">
        <v>82</v>
      </c>
      <c r="S75" s="36">
        <v>2</v>
      </c>
    </row>
    <row r="76" spans="17:19" x14ac:dyDescent="0.3">
      <c r="Q76" s="38">
        <v>147</v>
      </c>
      <c r="R76" s="38" t="s">
        <v>83</v>
      </c>
      <c r="S76" s="38">
        <v>2</v>
      </c>
    </row>
    <row r="77" spans="17:19" x14ac:dyDescent="0.3">
      <c r="Q77" s="36">
        <v>153</v>
      </c>
      <c r="R77" s="36" t="s">
        <v>84</v>
      </c>
      <c r="S77" s="36">
        <v>2</v>
      </c>
    </row>
    <row r="78" spans="17:19" x14ac:dyDescent="0.3">
      <c r="Q78" s="38">
        <v>154</v>
      </c>
      <c r="R78" s="38" t="s">
        <v>85</v>
      </c>
      <c r="S78" s="38">
        <v>2</v>
      </c>
    </row>
    <row r="79" spans="17:19" x14ac:dyDescent="0.3">
      <c r="Q79" s="38">
        <v>156</v>
      </c>
      <c r="R79" s="38" t="s">
        <v>86</v>
      </c>
      <c r="S79" s="38">
        <v>2</v>
      </c>
    </row>
    <row r="80" spans="17:19" x14ac:dyDescent="0.3">
      <c r="Q80" s="38">
        <v>160</v>
      </c>
      <c r="R80" s="38" t="s">
        <v>87</v>
      </c>
      <c r="S80" s="38">
        <v>2</v>
      </c>
    </row>
    <row r="81" spans="17:19" x14ac:dyDescent="0.3">
      <c r="Q81" s="38">
        <v>161</v>
      </c>
      <c r="R81" s="38" t="s">
        <v>88</v>
      </c>
      <c r="S81" s="38">
        <v>2</v>
      </c>
    </row>
    <row r="82" spans="17:19" x14ac:dyDescent="0.3">
      <c r="Q82" s="36">
        <v>164</v>
      </c>
      <c r="R82" s="36" t="s">
        <v>89</v>
      </c>
      <c r="S82" s="36">
        <v>2</v>
      </c>
    </row>
    <row r="83" spans="17:19" x14ac:dyDescent="0.3">
      <c r="Q83" s="38">
        <v>167</v>
      </c>
      <c r="R83" s="38" t="s">
        <v>90</v>
      </c>
      <c r="S83" s="38">
        <v>2</v>
      </c>
    </row>
    <row r="84" spans="17:19" x14ac:dyDescent="0.3">
      <c r="Q84" s="38">
        <v>176</v>
      </c>
      <c r="R84" s="38" t="s">
        <v>91</v>
      </c>
      <c r="S84" s="38">
        <v>2</v>
      </c>
    </row>
    <row r="85" spans="17:19" x14ac:dyDescent="0.3">
      <c r="Q85" s="38">
        <v>177</v>
      </c>
      <c r="R85" s="38" t="s">
        <v>92</v>
      </c>
      <c r="S85" s="38">
        <v>2</v>
      </c>
    </row>
    <row r="86" spans="17:19" x14ac:dyDescent="0.3">
      <c r="Q86" s="36">
        <v>178</v>
      </c>
      <c r="R86" s="36" t="s">
        <v>93</v>
      </c>
      <c r="S86" s="36">
        <v>2</v>
      </c>
    </row>
    <row r="87" spans="17:19" x14ac:dyDescent="0.3">
      <c r="Q87" s="38">
        <v>179</v>
      </c>
      <c r="R87" s="38" t="s">
        <v>94</v>
      </c>
      <c r="S87" s="38">
        <v>2</v>
      </c>
    </row>
    <row r="88" spans="17:19" x14ac:dyDescent="0.3">
      <c r="Q88" s="36">
        <v>180</v>
      </c>
      <c r="R88" s="36" t="s">
        <v>95</v>
      </c>
      <c r="S88" s="36">
        <v>2</v>
      </c>
    </row>
    <row r="89" spans="17:19" x14ac:dyDescent="0.3">
      <c r="Q89" s="38">
        <v>181</v>
      </c>
      <c r="R89" s="38" t="s">
        <v>96</v>
      </c>
      <c r="S89" s="38">
        <v>2</v>
      </c>
    </row>
    <row r="90" spans="17:19" x14ac:dyDescent="0.3">
      <c r="Q90" s="38">
        <v>1</v>
      </c>
      <c r="R90" s="38" t="s">
        <v>97</v>
      </c>
      <c r="S90" s="38">
        <v>1</v>
      </c>
    </row>
    <row r="91" spans="17:19" x14ac:dyDescent="0.3">
      <c r="Q91" s="36">
        <v>4</v>
      </c>
      <c r="R91" s="36" t="s">
        <v>98</v>
      </c>
      <c r="S91" s="36">
        <v>1</v>
      </c>
    </row>
    <row r="92" spans="17:19" x14ac:dyDescent="0.3">
      <c r="Q92" s="36">
        <v>6</v>
      </c>
      <c r="R92" s="36" t="s">
        <v>99</v>
      </c>
      <c r="S92" s="36">
        <v>1</v>
      </c>
    </row>
    <row r="93" spans="17:19" x14ac:dyDescent="0.3">
      <c r="Q93" s="38">
        <v>7</v>
      </c>
      <c r="R93" s="38" t="s">
        <v>100</v>
      </c>
      <c r="S93" s="38">
        <v>1</v>
      </c>
    </row>
    <row r="94" spans="17:19" x14ac:dyDescent="0.3">
      <c r="Q94" s="36">
        <v>8</v>
      </c>
      <c r="R94" s="36" t="s">
        <v>101</v>
      </c>
      <c r="S94" s="36">
        <v>1</v>
      </c>
    </row>
    <row r="95" spans="17:19" x14ac:dyDescent="0.3">
      <c r="Q95" s="38">
        <v>10</v>
      </c>
      <c r="R95" s="38" t="s">
        <v>102</v>
      </c>
      <c r="S95" s="38">
        <v>1</v>
      </c>
    </row>
    <row r="96" spans="17:19" x14ac:dyDescent="0.3">
      <c r="Q96" s="36">
        <v>15</v>
      </c>
      <c r="R96" s="36" t="s">
        <v>103</v>
      </c>
      <c r="S96" s="36">
        <v>1</v>
      </c>
    </row>
    <row r="97" spans="17:19" x14ac:dyDescent="0.3">
      <c r="Q97" s="41">
        <v>16</v>
      </c>
      <c r="R97" s="41" t="s">
        <v>104</v>
      </c>
      <c r="S97" s="41">
        <v>1</v>
      </c>
    </row>
    <row r="98" spans="17:19" x14ac:dyDescent="0.3">
      <c r="Q98" s="38">
        <v>21</v>
      </c>
      <c r="R98" s="38" t="s">
        <v>105</v>
      </c>
      <c r="S98" s="38">
        <v>1</v>
      </c>
    </row>
    <row r="99" spans="17:19" x14ac:dyDescent="0.3">
      <c r="Q99" s="36">
        <v>22</v>
      </c>
      <c r="R99" s="36" t="s">
        <v>106</v>
      </c>
      <c r="S99" s="36">
        <v>1</v>
      </c>
    </row>
    <row r="100" spans="17:19" x14ac:dyDescent="0.3">
      <c r="Q100" s="38">
        <v>23</v>
      </c>
      <c r="R100" s="38" t="s">
        <v>107</v>
      </c>
      <c r="S100" s="38">
        <v>1</v>
      </c>
    </row>
    <row r="101" spans="17:19" x14ac:dyDescent="0.3">
      <c r="Q101" s="36">
        <v>24</v>
      </c>
      <c r="R101" s="36" t="s">
        <v>108</v>
      </c>
      <c r="S101" s="36">
        <v>1</v>
      </c>
    </row>
    <row r="102" spans="17:19" x14ac:dyDescent="0.3">
      <c r="Q102" s="36">
        <v>25</v>
      </c>
      <c r="R102" s="36" t="s">
        <v>109</v>
      </c>
      <c r="S102" s="36">
        <v>1</v>
      </c>
    </row>
    <row r="103" spans="17:19" x14ac:dyDescent="0.3">
      <c r="Q103" s="36">
        <v>27</v>
      </c>
      <c r="R103" s="36" t="s">
        <v>110</v>
      </c>
      <c r="S103" s="36">
        <v>1</v>
      </c>
    </row>
    <row r="104" spans="17:19" x14ac:dyDescent="0.3">
      <c r="Q104" s="38">
        <v>28</v>
      </c>
      <c r="R104" s="38" t="s">
        <v>111</v>
      </c>
      <c r="S104" s="38">
        <v>1</v>
      </c>
    </row>
    <row r="105" spans="17:19" x14ac:dyDescent="0.3">
      <c r="Q105" s="36">
        <v>31</v>
      </c>
      <c r="R105" s="36" t="s">
        <v>112</v>
      </c>
      <c r="S105" s="36">
        <v>1</v>
      </c>
    </row>
    <row r="106" spans="17:19" x14ac:dyDescent="0.3">
      <c r="Q106" s="36">
        <v>34</v>
      </c>
      <c r="R106" s="36" t="s">
        <v>113</v>
      </c>
      <c r="S106" s="36">
        <v>1</v>
      </c>
    </row>
    <row r="107" spans="17:19" x14ac:dyDescent="0.3">
      <c r="Q107" s="38">
        <v>35</v>
      </c>
      <c r="R107" s="38" t="s">
        <v>114</v>
      </c>
      <c r="S107" s="38">
        <v>1</v>
      </c>
    </row>
    <row r="108" spans="17:19" x14ac:dyDescent="0.3">
      <c r="Q108" s="36">
        <v>38</v>
      </c>
      <c r="R108" s="36" t="s">
        <v>115</v>
      </c>
      <c r="S108" s="36">
        <v>1</v>
      </c>
    </row>
    <row r="109" spans="17:19" x14ac:dyDescent="0.3">
      <c r="Q109" s="38">
        <v>39</v>
      </c>
      <c r="R109" s="38" t="s">
        <v>116</v>
      </c>
      <c r="S109" s="38">
        <v>1</v>
      </c>
    </row>
    <row r="110" spans="17:19" x14ac:dyDescent="0.3">
      <c r="Q110" s="36">
        <v>40</v>
      </c>
      <c r="R110" s="36" t="s">
        <v>117</v>
      </c>
      <c r="S110" s="36">
        <v>1</v>
      </c>
    </row>
    <row r="111" spans="17:19" x14ac:dyDescent="0.3">
      <c r="Q111" s="36">
        <v>41</v>
      </c>
      <c r="R111" s="36" t="s">
        <v>118</v>
      </c>
      <c r="S111" s="36">
        <v>1</v>
      </c>
    </row>
    <row r="112" spans="17:19" x14ac:dyDescent="0.3">
      <c r="Q112" s="38">
        <v>42</v>
      </c>
      <c r="R112" s="38" t="s">
        <v>119</v>
      </c>
      <c r="S112" s="38">
        <v>1</v>
      </c>
    </row>
    <row r="113" spans="17:19" x14ac:dyDescent="0.3">
      <c r="Q113" s="38">
        <v>44</v>
      </c>
      <c r="R113" s="38" t="s">
        <v>120</v>
      </c>
      <c r="S113" s="38">
        <v>1</v>
      </c>
    </row>
    <row r="114" spans="17:19" x14ac:dyDescent="0.3">
      <c r="Q114" s="38">
        <v>46</v>
      </c>
      <c r="R114" s="38" t="s">
        <v>121</v>
      </c>
      <c r="S114" s="38">
        <v>1</v>
      </c>
    </row>
    <row r="115" spans="17:19" x14ac:dyDescent="0.3">
      <c r="Q115" s="36">
        <v>47</v>
      </c>
      <c r="R115" s="36" t="s">
        <v>122</v>
      </c>
      <c r="S115" s="36">
        <v>1</v>
      </c>
    </row>
    <row r="116" spans="17:19" x14ac:dyDescent="0.3">
      <c r="Q116" s="38">
        <v>48</v>
      </c>
      <c r="R116" s="38" t="s">
        <v>123</v>
      </c>
      <c r="S116" s="38">
        <v>1</v>
      </c>
    </row>
    <row r="117" spans="17:19" x14ac:dyDescent="0.3">
      <c r="Q117" s="38">
        <v>49</v>
      </c>
      <c r="R117" s="38" t="s">
        <v>124</v>
      </c>
      <c r="S117" s="38">
        <v>1</v>
      </c>
    </row>
    <row r="118" spans="17:19" x14ac:dyDescent="0.3">
      <c r="Q118" s="38">
        <v>53</v>
      </c>
      <c r="R118" s="38" t="s">
        <v>125</v>
      </c>
      <c r="S118" s="38">
        <v>1</v>
      </c>
    </row>
    <row r="119" spans="17:19" x14ac:dyDescent="0.3">
      <c r="Q119" s="36">
        <v>54</v>
      </c>
      <c r="R119" s="36" t="s">
        <v>126</v>
      </c>
      <c r="S119" s="36">
        <v>1</v>
      </c>
    </row>
    <row r="120" spans="17:19" x14ac:dyDescent="0.3">
      <c r="Q120" s="38">
        <v>55</v>
      </c>
      <c r="R120" s="38" t="s">
        <v>127</v>
      </c>
      <c r="S120" s="38">
        <v>1</v>
      </c>
    </row>
    <row r="121" spans="17:19" x14ac:dyDescent="0.3">
      <c r="Q121" s="36">
        <v>56</v>
      </c>
      <c r="R121" s="36" t="s">
        <v>128</v>
      </c>
      <c r="S121" s="36">
        <v>1</v>
      </c>
    </row>
    <row r="122" spans="17:19" x14ac:dyDescent="0.3">
      <c r="Q122" s="36">
        <v>59</v>
      </c>
      <c r="R122" s="36" t="s">
        <v>129</v>
      </c>
      <c r="S122" s="36">
        <v>1</v>
      </c>
    </row>
    <row r="123" spans="17:19" x14ac:dyDescent="0.3">
      <c r="Q123" s="38">
        <v>62</v>
      </c>
      <c r="R123" s="38" t="s">
        <v>130</v>
      </c>
      <c r="S123" s="38">
        <v>1</v>
      </c>
    </row>
    <row r="124" spans="17:19" x14ac:dyDescent="0.3">
      <c r="Q124" s="36">
        <v>63</v>
      </c>
      <c r="R124" s="36" t="s">
        <v>131</v>
      </c>
      <c r="S124" s="36">
        <v>1</v>
      </c>
    </row>
    <row r="125" spans="17:19" x14ac:dyDescent="0.3">
      <c r="Q125" s="38">
        <v>64</v>
      </c>
      <c r="R125" s="38" t="s">
        <v>132</v>
      </c>
      <c r="S125" s="38">
        <v>1</v>
      </c>
    </row>
    <row r="126" spans="17:19" x14ac:dyDescent="0.3">
      <c r="Q126" s="38">
        <v>65</v>
      </c>
      <c r="R126" s="38" t="s">
        <v>133</v>
      </c>
      <c r="S126" s="38">
        <v>1</v>
      </c>
    </row>
    <row r="127" spans="17:19" x14ac:dyDescent="0.3">
      <c r="Q127" s="38">
        <v>67</v>
      </c>
      <c r="R127" s="38" t="s">
        <v>134</v>
      </c>
      <c r="S127" s="38">
        <v>1</v>
      </c>
    </row>
    <row r="128" spans="17:19" x14ac:dyDescent="0.3">
      <c r="Q128" s="36">
        <v>68</v>
      </c>
      <c r="R128" s="36" t="s">
        <v>135</v>
      </c>
      <c r="S128" s="36">
        <v>1</v>
      </c>
    </row>
    <row r="129" spans="17:19" x14ac:dyDescent="0.3">
      <c r="Q129" s="38">
        <v>69</v>
      </c>
      <c r="R129" s="38" t="s">
        <v>136</v>
      </c>
      <c r="S129" s="38">
        <v>1</v>
      </c>
    </row>
    <row r="130" spans="17:19" x14ac:dyDescent="0.3">
      <c r="Q130" s="36">
        <v>70</v>
      </c>
      <c r="R130" s="36" t="s">
        <v>137</v>
      </c>
      <c r="S130" s="36">
        <v>1</v>
      </c>
    </row>
    <row r="131" spans="17:19" x14ac:dyDescent="0.3">
      <c r="Q131" s="38">
        <v>71</v>
      </c>
      <c r="R131" s="38" t="s">
        <v>138</v>
      </c>
      <c r="S131" s="38">
        <v>1</v>
      </c>
    </row>
    <row r="132" spans="17:19" x14ac:dyDescent="0.3">
      <c r="Q132" s="36">
        <v>72</v>
      </c>
      <c r="R132" s="36" t="s">
        <v>139</v>
      </c>
      <c r="S132" s="36">
        <v>1</v>
      </c>
    </row>
    <row r="133" spans="17:19" x14ac:dyDescent="0.3">
      <c r="Q133" s="38">
        <v>74</v>
      </c>
      <c r="R133" s="38" t="s">
        <v>140</v>
      </c>
      <c r="S133" s="38">
        <v>1</v>
      </c>
    </row>
    <row r="134" spans="17:19" x14ac:dyDescent="0.3">
      <c r="Q134" s="38">
        <v>76</v>
      </c>
      <c r="R134" s="38" t="s">
        <v>141</v>
      </c>
      <c r="S134" s="38">
        <v>1</v>
      </c>
    </row>
    <row r="135" spans="17:19" x14ac:dyDescent="0.3">
      <c r="Q135" s="38">
        <v>85</v>
      </c>
      <c r="R135" s="38" t="s">
        <v>142</v>
      </c>
      <c r="S135" s="38">
        <v>1</v>
      </c>
    </row>
    <row r="136" spans="17:19" x14ac:dyDescent="0.3">
      <c r="Q136" s="36">
        <v>86</v>
      </c>
      <c r="R136" s="36" t="s">
        <v>143</v>
      </c>
      <c r="S136" s="36">
        <v>1</v>
      </c>
    </row>
    <row r="137" spans="17:19" x14ac:dyDescent="0.3">
      <c r="Q137" s="36">
        <v>91</v>
      </c>
      <c r="R137" s="36" t="s">
        <v>144</v>
      </c>
      <c r="S137" s="36">
        <v>1</v>
      </c>
    </row>
    <row r="138" spans="17:19" x14ac:dyDescent="0.3">
      <c r="Q138" s="36">
        <v>93</v>
      </c>
      <c r="R138" s="36" t="s">
        <v>145</v>
      </c>
      <c r="S138" s="36">
        <v>1</v>
      </c>
    </row>
    <row r="139" spans="17:19" x14ac:dyDescent="0.3">
      <c r="Q139" s="38">
        <v>94</v>
      </c>
      <c r="R139" s="38" t="s">
        <v>146</v>
      </c>
      <c r="S139" s="38">
        <v>1</v>
      </c>
    </row>
    <row r="140" spans="17:19" x14ac:dyDescent="0.3">
      <c r="Q140" s="36">
        <v>95</v>
      </c>
      <c r="R140" s="36" t="s">
        <v>147</v>
      </c>
      <c r="S140" s="36">
        <v>1</v>
      </c>
    </row>
    <row r="141" spans="17:19" x14ac:dyDescent="0.3">
      <c r="Q141" s="38">
        <v>96</v>
      </c>
      <c r="R141" s="38" t="s">
        <v>148</v>
      </c>
      <c r="S141" s="38">
        <v>1</v>
      </c>
    </row>
    <row r="142" spans="17:19" x14ac:dyDescent="0.3">
      <c r="Q142" s="36">
        <v>98</v>
      </c>
      <c r="R142" s="36" t="s">
        <v>149</v>
      </c>
      <c r="S142" s="36">
        <v>1</v>
      </c>
    </row>
    <row r="143" spans="17:19" x14ac:dyDescent="0.3">
      <c r="Q143" s="36">
        <v>102</v>
      </c>
      <c r="R143" s="36" t="s">
        <v>150</v>
      </c>
      <c r="S143" s="36">
        <v>1</v>
      </c>
    </row>
    <row r="144" spans="17:19" x14ac:dyDescent="0.3">
      <c r="Q144" s="38">
        <v>103</v>
      </c>
      <c r="R144" s="38" t="s">
        <v>151</v>
      </c>
      <c r="S144" s="38">
        <v>1</v>
      </c>
    </row>
    <row r="145" spans="17:19" x14ac:dyDescent="0.3">
      <c r="Q145" s="40">
        <v>104</v>
      </c>
      <c r="R145" s="40" t="s">
        <v>152</v>
      </c>
      <c r="S145" s="40">
        <v>1</v>
      </c>
    </row>
    <row r="146" spans="17:19" x14ac:dyDescent="0.3">
      <c r="Q146" s="38">
        <v>106</v>
      </c>
      <c r="R146" s="38" t="s">
        <v>153</v>
      </c>
      <c r="S146" s="42">
        <v>1</v>
      </c>
    </row>
    <row r="147" spans="17:19" x14ac:dyDescent="0.3">
      <c r="Q147" s="36">
        <v>109</v>
      </c>
      <c r="R147" s="36" t="s">
        <v>154</v>
      </c>
      <c r="S147" s="43">
        <v>1</v>
      </c>
    </row>
    <row r="148" spans="17:19" x14ac:dyDescent="0.3">
      <c r="Q148" s="38">
        <v>110</v>
      </c>
      <c r="R148" s="38" t="s">
        <v>155</v>
      </c>
      <c r="S148" s="42">
        <v>1</v>
      </c>
    </row>
    <row r="149" spans="17:19" x14ac:dyDescent="0.3">
      <c r="Q149" s="36">
        <v>111</v>
      </c>
      <c r="R149" s="36" t="s">
        <v>156</v>
      </c>
      <c r="S149" s="43">
        <v>1</v>
      </c>
    </row>
    <row r="150" spans="17:19" x14ac:dyDescent="0.3">
      <c r="Q150" s="38">
        <v>112</v>
      </c>
      <c r="R150" s="38" t="s">
        <v>157</v>
      </c>
      <c r="S150" s="42">
        <v>1</v>
      </c>
    </row>
    <row r="151" spans="17:19" x14ac:dyDescent="0.3">
      <c r="Q151" s="36">
        <v>114</v>
      </c>
      <c r="R151" s="36" t="s">
        <v>158</v>
      </c>
      <c r="S151" s="43">
        <v>1</v>
      </c>
    </row>
    <row r="152" spans="17:19" x14ac:dyDescent="0.3">
      <c r="Q152" s="36">
        <v>116</v>
      </c>
      <c r="R152" s="36" t="s">
        <v>159</v>
      </c>
      <c r="S152" s="43">
        <v>1</v>
      </c>
    </row>
    <row r="153" spans="17:19" x14ac:dyDescent="0.3">
      <c r="Q153" s="36">
        <v>121</v>
      </c>
      <c r="R153" s="36" t="s">
        <v>160</v>
      </c>
      <c r="S153" s="43">
        <v>1</v>
      </c>
    </row>
    <row r="154" spans="17:19" x14ac:dyDescent="0.3">
      <c r="Q154" s="36">
        <v>123</v>
      </c>
      <c r="R154" s="36" t="s">
        <v>161</v>
      </c>
      <c r="S154" s="43">
        <v>1</v>
      </c>
    </row>
    <row r="155" spans="17:19" x14ac:dyDescent="0.3">
      <c r="Q155" s="36">
        <v>125</v>
      </c>
      <c r="R155" s="36" t="s">
        <v>162</v>
      </c>
      <c r="S155" s="43">
        <v>1</v>
      </c>
    </row>
    <row r="156" spans="17:19" x14ac:dyDescent="0.3">
      <c r="Q156" s="38">
        <v>126</v>
      </c>
      <c r="R156" s="38" t="s">
        <v>163</v>
      </c>
      <c r="S156" s="42">
        <v>1</v>
      </c>
    </row>
    <row r="157" spans="17:19" x14ac:dyDescent="0.3">
      <c r="Q157" s="38">
        <v>131</v>
      </c>
      <c r="R157" s="38" t="s">
        <v>164</v>
      </c>
      <c r="S157" s="42">
        <v>1</v>
      </c>
    </row>
    <row r="158" spans="17:19" x14ac:dyDescent="0.3">
      <c r="Q158" s="38">
        <v>133</v>
      </c>
      <c r="R158" s="38" t="s">
        <v>165</v>
      </c>
      <c r="S158" s="42">
        <v>1</v>
      </c>
    </row>
    <row r="159" spans="17:19" x14ac:dyDescent="0.3">
      <c r="Q159" s="36">
        <v>134</v>
      </c>
      <c r="R159" s="36" t="s">
        <v>166</v>
      </c>
      <c r="S159" s="43">
        <v>1</v>
      </c>
    </row>
    <row r="160" spans="17:19" x14ac:dyDescent="0.3">
      <c r="Q160" s="38">
        <v>135</v>
      </c>
      <c r="R160" s="38" t="s">
        <v>167</v>
      </c>
      <c r="S160" s="42">
        <v>1</v>
      </c>
    </row>
    <row r="161" spans="17:19" x14ac:dyDescent="0.3">
      <c r="Q161" s="36">
        <v>143</v>
      </c>
      <c r="R161" s="36" t="s">
        <v>168</v>
      </c>
      <c r="S161" s="43">
        <v>1</v>
      </c>
    </row>
    <row r="162" spans="17:19" x14ac:dyDescent="0.3">
      <c r="Q162" s="38">
        <v>144</v>
      </c>
      <c r="R162" s="38" t="s">
        <v>169</v>
      </c>
      <c r="S162" s="42">
        <v>1</v>
      </c>
    </row>
    <row r="163" spans="17:19" x14ac:dyDescent="0.3">
      <c r="Q163" s="36">
        <v>148</v>
      </c>
      <c r="R163" s="36" t="s">
        <v>170</v>
      </c>
      <c r="S163" s="43">
        <v>1</v>
      </c>
    </row>
    <row r="164" spans="17:19" x14ac:dyDescent="0.3">
      <c r="Q164" s="38">
        <v>149</v>
      </c>
      <c r="R164" s="38" t="s">
        <v>171</v>
      </c>
      <c r="S164" s="42">
        <v>1</v>
      </c>
    </row>
    <row r="165" spans="17:19" x14ac:dyDescent="0.3">
      <c r="Q165" s="36">
        <v>150</v>
      </c>
      <c r="R165" s="36" t="s">
        <v>172</v>
      </c>
      <c r="S165" s="43">
        <v>1</v>
      </c>
    </row>
    <row r="166" spans="17:19" x14ac:dyDescent="0.3">
      <c r="Q166" s="38">
        <v>151</v>
      </c>
      <c r="R166" s="38" t="s">
        <v>173</v>
      </c>
      <c r="S166" s="42">
        <v>1</v>
      </c>
    </row>
    <row r="167" spans="17:19" x14ac:dyDescent="0.3">
      <c r="Q167" s="36">
        <v>152</v>
      </c>
      <c r="R167" s="36" t="s">
        <v>174</v>
      </c>
      <c r="S167" s="43">
        <v>1</v>
      </c>
    </row>
    <row r="168" spans="17:19" x14ac:dyDescent="0.3">
      <c r="Q168" s="36">
        <v>157</v>
      </c>
      <c r="R168" s="36" t="s">
        <v>175</v>
      </c>
      <c r="S168" s="43">
        <v>1</v>
      </c>
    </row>
    <row r="169" spans="17:19" x14ac:dyDescent="0.3">
      <c r="Q169" s="38">
        <v>158</v>
      </c>
      <c r="R169" s="38" t="s">
        <v>176</v>
      </c>
      <c r="S169" s="42">
        <v>1</v>
      </c>
    </row>
    <row r="170" spans="17:19" x14ac:dyDescent="0.3">
      <c r="Q170" s="36">
        <v>159</v>
      </c>
      <c r="R170" s="36" t="s">
        <v>177</v>
      </c>
      <c r="S170" s="43">
        <v>1</v>
      </c>
    </row>
    <row r="171" spans="17:19" x14ac:dyDescent="0.3">
      <c r="Q171" s="36">
        <v>162</v>
      </c>
      <c r="R171" s="36" t="s">
        <v>178</v>
      </c>
      <c r="S171" s="43">
        <v>1</v>
      </c>
    </row>
    <row r="172" spans="17:19" x14ac:dyDescent="0.3">
      <c r="Q172" s="38">
        <v>163</v>
      </c>
      <c r="R172" s="38" t="s">
        <v>179</v>
      </c>
      <c r="S172" s="42">
        <v>1</v>
      </c>
    </row>
    <row r="173" spans="17:19" x14ac:dyDescent="0.3">
      <c r="Q173" s="38">
        <v>165</v>
      </c>
      <c r="R173" s="38" t="s">
        <v>180</v>
      </c>
      <c r="S173" s="42">
        <v>1</v>
      </c>
    </row>
    <row r="174" spans="17:19" x14ac:dyDescent="0.3">
      <c r="Q174" s="36">
        <v>166</v>
      </c>
      <c r="R174" s="36" t="s">
        <v>181</v>
      </c>
      <c r="S174" s="43">
        <v>1</v>
      </c>
    </row>
    <row r="175" spans="17:19" x14ac:dyDescent="0.3">
      <c r="Q175" s="36">
        <v>168</v>
      </c>
      <c r="R175" s="36" t="s">
        <v>182</v>
      </c>
      <c r="S175" s="43">
        <v>1</v>
      </c>
    </row>
    <row r="176" spans="17:19" x14ac:dyDescent="0.3">
      <c r="Q176" s="36">
        <v>169</v>
      </c>
      <c r="R176" s="36" t="s">
        <v>183</v>
      </c>
      <c r="S176" s="43">
        <v>1</v>
      </c>
    </row>
    <row r="177" spans="17:19" x14ac:dyDescent="0.3">
      <c r="Q177" s="38">
        <v>170</v>
      </c>
      <c r="R177" s="38" t="s">
        <v>184</v>
      </c>
      <c r="S177" s="42">
        <v>1</v>
      </c>
    </row>
    <row r="178" spans="17:19" x14ac:dyDescent="0.3">
      <c r="Q178" s="36">
        <v>171</v>
      </c>
      <c r="R178" s="36" t="s">
        <v>185</v>
      </c>
      <c r="S178" s="43">
        <v>1</v>
      </c>
    </row>
    <row r="179" spans="17:19" x14ac:dyDescent="0.3">
      <c r="Q179" s="38">
        <v>172</v>
      </c>
      <c r="R179" s="38" t="s">
        <v>186</v>
      </c>
      <c r="S179" s="42">
        <v>1</v>
      </c>
    </row>
    <row r="180" spans="17:19" x14ac:dyDescent="0.3">
      <c r="Q180" s="36">
        <v>173</v>
      </c>
      <c r="R180" s="36" t="s">
        <v>187</v>
      </c>
      <c r="S180" s="43">
        <v>1</v>
      </c>
    </row>
    <row r="181" spans="17:19" x14ac:dyDescent="0.3">
      <c r="Q181" s="38">
        <v>174</v>
      </c>
      <c r="R181" s="38" t="s">
        <v>188</v>
      </c>
      <c r="S181" s="42">
        <v>1</v>
      </c>
    </row>
    <row r="182" spans="17:19" x14ac:dyDescent="0.3">
      <c r="Q182" s="36">
        <v>175</v>
      </c>
      <c r="R182" s="36" t="s">
        <v>189</v>
      </c>
      <c r="S182" s="43">
        <v>1</v>
      </c>
    </row>
    <row r="183" spans="17:19" x14ac:dyDescent="0.3">
      <c r="Q183" s="36">
        <v>182</v>
      </c>
      <c r="R183" s="36" t="s">
        <v>190</v>
      </c>
      <c r="S183" s="43">
        <v>1</v>
      </c>
    </row>
    <row r="184" spans="17:19" x14ac:dyDescent="0.3">
      <c r="Q184" s="38">
        <v>183</v>
      </c>
      <c r="R184" s="38" t="s">
        <v>191</v>
      </c>
      <c r="S184" s="42">
        <v>1</v>
      </c>
    </row>
    <row r="185" spans="17:19" x14ac:dyDescent="0.3">
      <c r="Q185" s="36">
        <v>184</v>
      </c>
      <c r="R185" s="36" t="s">
        <v>192</v>
      </c>
      <c r="S185" s="43">
        <v>1</v>
      </c>
    </row>
  </sheetData>
  <mergeCells count="23">
    <mergeCell ref="A1:C1"/>
    <mergeCell ref="E1:G1"/>
    <mergeCell ref="I1:K1"/>
    <mergeCell ref="M1:O1"/>
    <mergeCell ref="A11:C11"/>
    <mergeCell ref="E11:G11"/>
    <mergeCell ref="I11:K11"/>
    <mergeCell ref="M11:O11"/>
    <mergeCell ref="A21:C21"/>
    <mergeCell ref="E21:G21"/>
    <mergeCell ref="I21:K21"/>
    <mergeCell ref="M21:O21"/>
    <mergeCell ref="A31:C31"/>
    <mergeCell ref="E31:G31"/>
    <mergeCell ref="I31:K31"/>
    <mergeCell ref="M31:O31"/>
    <mergeCell ref="A41:C41"/>
    <mergeCell ref="E41:G41"/>
    <mergeCell ref="I41:K41"/>
    <mergeCell ref="M41:O41"/>
    <mergeCell ref="E51:G51"/>
    <mergeCell ref="A51:C51"/>
    <mergeCell ref="I51:K51"/>
  </mergeCells>
  <conditionalFormatting sqref="Q2:S9">
    <cfRule type="duplicateValues" dxfId="22" priority="23"/>
  </conditionalFormatting>
  <conditionalFormatting sqref="Q10:S17">
    <cfRule type="duplicateValues" dxfId="21" priority="22"/>
  </conditionalFormatting>
  <conditionalFormatting sqref="Q18:S25">
    <cfRule type="duplicateValues" dxfId="20" priority="21"/>
  </conditionalFormatting>
  <conditionalFormatting sqref="Q26:S33">
    <cfRule type="duplicateValues" dxfId="19" priority="20"/>
  </conditionalFormatting>
  <conditionalFormatting sqref="Q34:S41">
    <cfRule type="duplicateValues" dxfId="18" priority="19"/>
  </conditionalFormatting>
  <conditionalFormatting sqref="Q42:S49">
    <cfRule type="duplicateValues" dxfId="17" priority="18"/>
  </conditionalFormatting>
  <conditionalFormatting sqref="Q50:S57">
    <cfRule type="duplicateValues" dxfId="16" priority="17"/>
  </conditionalFormatting>
  <conditionalFormatting sqref="Q58:S65">
    <cfRule type="duplicateValues" dxfId="15" priority="16"/>
  </conditionalFormatting>
  <conditionalFormatting sqref="Q66:S73">
    <cfRule type="duplicateValues" dxfId="14" priority="15"/>
  </conditionalFormatting>
  <conditionalFormatting sqref="Q74:S81">
    <cfRule type="duplicateValues" dxfId="13" priority="14"/>
  </conditionalFormatting>
  <conditionalFormatting sqref="Q82:S89">
    <cfRule type="duplicateValues" dxfId="12" priority="13"/>
  </conditionalFormatting>
  <conditionalFormatting sqref="Q90:S97">
    <cfRule type="duplicateValues" dxfId="11" priority="12"/>
  </conditionalFormatting>
  <conditionalFormatting sqref="Q98:S105">
    <cfRule type="duplicateValues" dxfId="10" priority="11"/>
  </conditionalFormatting>
  <conditionalFormatting sqref="Q106:S113">
    <cfRule type="duplicateValues" dxfId="9" priority="10"/>
  </conditionalFormatting>
  <conditionalFormatting sqref="Q114:S121">
    <cfRule type="duplicateValues" dxfId="8" priority="9"/>
  </conditionalFormatting>
  <conditionalFormatting sqref="Q122:S129">
    <cfRule type="duplicateValues" dxfId="7" priority="8"/>
  </conditionalFormatting>
  <conditionalFormatting sqref="Q130:S137">
    <cfRule type="duplicateValues" dxfId="6" priority="7"/>
  </conditionalFormatting>
  <conditionalFormatting sqref="Q138:S145">
    <cfRule type="duplicateValues" dxfId="5" priority="6"/>
  </conditionalFormatting>
  <conditionalFormatting sqref="Q146:S153">
    <cfRule type="duplicateValues" dxfId="4" priority="5"/>
  </conditionalFormatting>
  <conditionalFormatting sqref="Q154:S161">
    <cfRule type="duplicateValues" dxfId="3" priority="4"/>
  </conditionalFormatting>
  <conditionalFormatting sqref="Q162:S169">
    <cfRule type="duplicateValues" dxfId="2" priority="3"/>
  </conditionalFormatting>
  <conditionalFormatting sqref="Q170:S177">
    <cfRule type="duplicateValues" dxfId="1" priority="2"/>
  </conditionalFormatting>
  <conditionalFormatting sqref="Q178:S185">
    <cfRule type="duplicateValues" dxfId="0" priority="1"/>
  </conditionalFormatting>
  <pageMargins left="0.7" right="0.7" top="0.75" bottom="0.75" header="0.3" footer="0.3"/>
  <pageSetup paperSize="9" orientation="portrait" horizontalDpi="4294967293" verticalDpi="4294967293" r:id="rId1"/>
  <drawing r:id="rId2"/>
  <webPublishItems count="6">
    <webPublishItem id="13641" divId="Ficha_para_rellenar_equipos_Tour_2022_13641" sourceType="range" sourceRef="A1:O59" destinationFile="Y:\Div Coordinacion Operativa\Ins Mando y Control\Oficina\GRUPOS\GRUPO-4\TXEMI\tour\Tour 2023\WEB\pelotillatour2023\plantilla\listado_provisional.htm"/>
    <webPublishItem id="27198" divId="Ficha_para_rellenar_equipos_Tour_2021_27198" sourceType="range" sourceRef="A1:Q60" destinationFile="J:\Mi Web\Guampiri\Tour 2021\WEB\pelotillatour2021\plantilla\LISTADO.htm"/>
    <webPublishItem id="10057" divId="Ficha_para_rellenar_equipos_Tour_2022_10057" sourceType="range" sourceRef="A1:Q61" destinationFile="F:\Mi Web\Guampiri\Tour 2022\WEB\pelotillatour2022\plantilla\LISTADO.htm"/>
    <webPublishItem id="28302" divId="Ficha_para_rellenar_equipos_Tour_2021_28302" sourceType="range" sourceRef="B2:P60" destinationFile="J:\Mi Web\Guampiri\Tour 2021\WEB\pelotillatour2021\plantilla\LISTADO.htm"/>
    <webPublishItem id="7414" divId="Ficha_para_rellenar_equipos_Tour_2022_7414" sourceType="range" sourceRef="B2:Q61" destinationFile="F:\Mi Web\Guampiri\Tour 2022\WEB\pelotillatour2022\plantilla\LISTADO.htm"/>
    <webPublishItem id="7051" divId="Ficha_para_rellenar_equipos_7051" sourceType="range" sourceRef="C3:T68" destinationFile="C:\Users\rafa\Desktop\Tour 2020\excel20\listado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Ficha</vt:lpstr>
      <vt:lpstr>Ficha_equipo</vt:lpstr>
      <vt:lpstr>Equipos</vt:lpstr>
    </vt:vector>
  </TitlesOfParts>
  <Company>Ayuntamiento de Bilbao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920737</dc:creator>
  <cp:lastModifiedBy>Txemi Calzada</cp:lastModifiedBy>
  <dcterms:created xsi:type="dcterms:W3CDTF">2014-06-23T04:34:30Z</dcterms:created>
  <dcterms:modified xsi:type="dcterms:W3CDTF">2026-07-01T17:58:22Z</dcterms:modified>
</cp:coreProperties>
</file>